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6\CR 47\2017\CL 72 - CR 4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U16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3" i="4689" l="1"/>
  <c r="U20" i="4688" s="1"/>
  <c r="T17" i="4681"/>
  <c r="J43" i="4689"/>
  <c r="J40" i="4689"/>
  <c r="J37" i="4689"/>
  <c r="J26" i="4689"/>
  <c r="J25" i="4689"/>
  <c r="J22" i="4689"/>
  <c r="P20" i="4688" s="1"/>
  <c r="J20" i="4689"/>
  <c r="G20" i="4688" s="1"/>
  <c r="J14" i="4689"/>
  <c r="U15" i="4688" s="1"/>
  <c r="AL29" i="4688"/>
  <c r="BZ19" i="4688" s="1"/>
  <c r="T19" i="4688"/>
  <c r="BI18" i="4688" s="1"/>
  <c r="X19" i="4688"/>
  <c r="BM18" i="4688" s="1"/>
  <c r="V19" i="4688"/>
  <c r="BK18" i="4688" s="1"/>
  <c r="AN29" i="4688"/>
  <c r="CB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O33" i="4688"/>
  <c r="CC22" i="4688" s="1"/>
  <c r="U23" i="4684"/>
  <c r="V33" i="4688"/>
  <c r="BK22" i="4688" s="1"/>
  <c r="AL33" i="4688"/>
  <c r="BZ22" i="4688" s="1"/>
  <c r="U23" i="4678"/>
  <c r="AJ33" i="4688"/>
  <c r="BX22" i="4688" s="1"/>
  <c r="AA33" i="4688"/>
  <c r="BP22" i="4688" s="1"/>
  <c r="W33" i="4688"/>
  <c r="BL22" i="4688" s="1"/>
  <c r="S33" i="4688"/>
  <c r="BH22" i="4688" s="1"/>
  <c r="R33" i="4688"/>
  <c r="BG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P26" i="4688"/>
  <c r="U26" i="4688"/>
  <c r="AO26" i="4688"/>
  <c r="AK26" i="4688"/>
  <c r="AF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J21" i="4688"/>
  <c r="G21" i="4688"/>
  <c r="D2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<sst xmlns="http://schemas.openxmlformats.org/spreadsheetml/2006/main" count="651" uniqueCount="153">
  <si>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</si>
  <si>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</si>
  <si>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</si>
  <si>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</si>
  <si>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</si>
  <si>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</si>
  <si>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</si>
  <si>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</si>
  <si>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</si>
  <si>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</si>
  <si>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</si>
  <si>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</si>
  <si>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</si>
  <si>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</si>
  <si>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</si>
  <si>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</si>
  <si>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</si>
  <si>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</si>
  <si>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</si>
  <si>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</si>
  <si>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</si>
  <si>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</si>
  <si>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</si>
  <si>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</si>
  <si>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</si>
  <si>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</si>
  <si>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</si>
  <si>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</si>
  <si>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</si>
  <si>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</si>
  <si>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</si>
  <si>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</si>
  <si>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</si>
  <si>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</si>
  <si>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</si>
  <si>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</si>
  <si>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</si>
  <si>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</si>
  <si>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</si>
  <si>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</si>
  <si>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</si>
  <si>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</si>
  <si>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</si>
  <si>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</si>
  <si>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</si>
  <si>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</si>
  <si>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</si>
  <si>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</si>
  <si>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</si>
  <si>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</si>
  <si>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</si>
  <si>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</si>
  <si>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</si>
  <si>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</si>
  <si>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</si>
  <si>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</si>
  <si>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</si>
  <si>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</si>
  <si>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</si>
  <si>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</si>
  <si>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</si>
  <si>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</si>
  <si>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</si>
  <si>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</si>
  <si>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</si>
  <si>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</si>
  <si>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</si>
  <si>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</si>
  <si>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</si>
  <si>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</si>
  <si>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</si>
  <si>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</si>
  <si>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</si>
  <si>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</si>
  <si>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</si>
  <si>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</si>
  <si>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</si>
  <si>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</si>
  <si>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</si>
  <si>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</si>
  <si>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</si>
  <si>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</si>
  <si>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</si>
  <si>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</si>
  <si>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</si>
  <si>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</si>
  <si>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</si>
  <si>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</si>
  <si>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</si>
  <si>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</si>
  <si>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</si>
  <si>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</si>
  <si>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</si>
  <si>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</si>
  <si>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</si>
  <si>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</si>
  <si>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</si>
  <si>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</si>
  <si>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</si>
  <si>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</si>
  <si>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</si>
  <si>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</si>
  <si>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</si>
  <si>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</si>
  <si>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</si>
  <si>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</si>
  <si>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</si>
  <si>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</si>
  <si>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</si>
  <si>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</si>
  <si>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</si>
  <si>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</si>
  <si>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</si>
  <si>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</si>
  <si>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</si>
  <si>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</si>
  <si>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</si>
  <si>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</si>
  <si>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</si>
  <si>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</si>
  <si>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</si>
  <si>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</si>
  <si>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</si>
  <si>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</si>
  <si>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</si>
  <si>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</si>
  <si>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</si>
  <si>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</si>
  <si>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</si>
  <si>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</si>
  <si>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</si>
  <si>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</si>
  <si>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</si>
  <si>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</si>
  <si>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</si>
  <si>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</si>
  <si>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</si>
  <si>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</si>
  <si>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</si>
  <si>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</si>
  <si>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</si>
  <si>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</si>
  <si>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</si>
  <si>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</si>
  <si>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</si>
  <si>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</si>
  <si>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</si>
  <si>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</si>
  <si>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</si>
  <si>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ADOLFREDO FLOREZ</t>
  </si>
  <si>
    <t xml:space="preserve">VOL MAX </t>
  </si>
  <si>
    <t>CALLE 72 X CARRERA 47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</si>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</sst>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181</c:v>
                </c:pt>
                <c:pt idx="1">
                  <c:v>196.5</c:v>
                </c:pt>
                <c:pt idx="2">
                  <c:v>196</c:v>
                </c:pt>
                <c:pt idx="3">
                  <c:v>205</c:v>
                </c:pt>
                <c:pt idx="4">
                  <c:v>213.5</c:v>
                </c:pt>
                <c:pt idx="5">
                  <c:v>196.5</c:v>
                </c:pt>
                <c:pt idx="6">
                  <c:v>203</c:v>
                </c:pt>
                <c:pt idx="7">
                  <c:v>192.5</c:v>
                </c:pt>
                <c:pt idx="8">
                  <c:v>216</c:v>
                </c:pt>
                <c:pt idx="9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2912"/>
        <c:axId val="174609960"/>
      </c:barChart>
      <c:catAx>
        <c:axId val="17403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643</c:v>
                </c:pt>
                <c:pt idx="1">
                  <c:v>684.5</c:v>
                </c:pt>
                <c:pt idx="2">
                  <c:v>682</c:v>
                </c:pt>
                <c:pt idx="3">
                  <c:v>660</c:v>
                </c:pt>
                <c:pt idx="4">
                  <c:v>601.5</c:v>
                </c:pt>
                <c:pt idx="5">
                  <c:v>586</c:v>
                </c:pt>
                <c:pt idx="6">
                  <c:v>580.5</c:v>
                </c:pt>
                <c:pt idx="7">
                  <c:v>572</c:v>
                </c:pt>
                <c:pt idx="8">
                  <c:v>583</c:v>
                </c:pt>
                <c:pt idx="9">
                  <c:v>613.5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9704"/>
        <c:axId val="175069312"/>
      </c:barChart>
      <c:catAx>
        <c:axId val="17506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588.5</c:v>
                </c:pt>
                <c:pt idx="1">
                  <c:v>566.5</c:v>
                </c:pt>
                <c:pt idx="2">
                  <c:v>636</c:v>
                </c:pt>
                <c:pt idx="3">
                  <c:v>587.5</c:v>
                </c:pt>
                <c:pt idx="4">
                  <c:v>587.5</c:v>
                </c:pt>
                <c:pt idx="5">
                  <c:v>645.5</c:v>
                </c:pt>
                <c:pt idx="6">
                  <c:v>655.5</c:v>
                </c:pt>
                <c:pt idx="7">
                  <c:v>554</c:v>
                </c:pt>
                <c:pt idx="8">
                  <c:v>591</c:v>
                </c:pt>
                <c:pt idx="9">
                  <c:v>561.5</c:v>
                </c:pt>
                <c:pt idx="10">
                  <c:v>563</c:v>
                </c:pt>
                <c:pt idx="11">
                  <c:v>549.5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8528"/>
        <c:axId val="175503792"/>
      </c:barChart>
      <c:catAx>
        <c:axId val="17506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553</c:v>
                </c:pt>
                <c:pt idx="1">
                  <c:v>550.5</c:v>
                </c:pt>
                <c:pt idx="2">
                  <c:v>605</c:v>
                </c:pt>
                <c:pt idx="3">
                  <c:v>569.5</c:v>
                </c:pt>
                <c:pt idx="4">
                  <c:v>549</c:v>
                </c:pt>
                <c:pt idx="5">
                  <c:v>598</c:v>
                </c:pt>
                <c:pt idx="6">
                  <c:v>604.5</c:v>
                </c:pt>
                <c:pt idx="7">
                  <c:v>572.5</c:v>
                </c:pt>
                <c:pt idx="8">
                  <c:v>580</c:v>
                </c:pt>
                <c:pt idx="9">
                  <c:v>575.5</c:v>
                </c:pt>
                <c:pt idx="10">
                  <c:v>523.5</c:v>
                </c:pt>
                <c:pt idx="11">
                  <c:v>607</c:v>
                </c:pt>
                <c:pt idx="12">
                  <c:v>599</c:v>
                </c:pt>
                <c:pt idx="13">
                  <c:v>636</c:v>
                </c:pt>
                <c:pt idx="14">
                  <c:v>611</c:v>
                </c:pt>
                <c:pt idx="15">
                  <c:v>570.5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4576"/>
        <c:axId val="172909072"/>
      </c:barChart>
      <c:catAx>
        <c:axId val="17550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0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0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778.5</c:v>
                </c:pt>
                <c:pt idx="4">
                  <c:v>811</c:v>
                </c:pt>
                <c:pt idx="5">
                  <c:v>811</c:v>
                </c:pt>
                <c:pt idx="6">
                  <c:v>818</c:v>
                </c:pt>
                <c:pt idx="7">
                  <c:v>805.5</c:v>
                </c:pt>
                <c:pt idx="8">
                  <c:v>808</c:v>
                </c:pt>
                <c:pt idx="9">
                  <c:v>835</c:v>
                </c:pt>
                <c:pt idx="13">
                  <c:v>838.5</c:v>
                </c:pt>
                <c:pt idx="14">
                  <c:v>793</c:v>
                </c:pt>
                <c:pt idx="15">
                  <c:v>808</c:v>
                </c:pt>
                <c:pt idx="16">
                  <c:v>790.5</c:v>
                </c:pt>
                <c:pt idx="17">
                  <c:v>805</c:v>
                </c:pt>
                <c:pt idx="18">
                  <c:v>872.5</c:v>
                </c:pt>
                <c:pt idx="19">
                  <c:v>864.5</c:v>
                </c:pt>
                <c:pt idx="20">
                  <c:v>875.5</c:v>
                </c:pt>
                <c:pt idx="21">
                  <c:v>885</c:v>
                </c:pt>
                <c:pt idx="22">
                  <c:v>877</c:v>
                </c:pt>
                <c:pt idx="23">
                  <c:v>897</c:v>
                </c:pt>
                <c:pt idx="24">
                  <c:v>903.5</c:v>
                </c:pt>
                <c:pt idx="25">
                  <c:v>843</c:v>
                </c:pt>
                <c:pt idx="29">
                  <c:v>813</c:v>
                </c:pt>
                <c:pt idx="30">
                  <c:v>847.5</c:v>
                </c:pt>
                <c:pt idx="31">
                  <c:v>888</c:v>
                </c:pt>
                <c:pt idx="32">
                  <c:v>910.5</c:v>
                </c:pt>
                <c:pt idx="33">
                  <c:v>906</c:v>
                </c:pt>
                <c:pt idx="34">
                  <c:v>880.5</c:v>
                </c:pt>
                <c:pt idx="35">
                  <c:v>820</c:v>
                </c:pt>
                <c:pt idx="36">
                  <c:v>819</c:v>
                </c:pt>
                <c:pt idx="37">
                  <c:v>819.5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1081</c:v>
                </c:pt>
                <c:pt idx="4">
                  <c:v>1025</c:v>
                </c:pt>
                <c:pt idx="5">
                  <c:v>969</c:v>
                </c:pt>
                <c:pt idx="6">
                  <c:v>931</c:v>
                </c:pt>
                <c:pt idx="7">
                  <c:v>881.5</c:v>
                </c:pt>
                <c:pt idx="8">
                  <c:v>873.5</c:v>
                </c:pt>
                <c:pt idx="9">
                  <c:v>864.5</c:v>
                </c:pt>
                <c:pt idx="13">
                  <c:v>758.5</c:v>
                </c:pt>
                <c:pt idx="14">
                  <c:v>783</c:v>
                </c:pt>
                <c:pt idx="15">
                  <c:v>785.5</c:v>
                </c:pt>
                <c:pt idx="16">
                  <c:v>790.5</c:v>
                </c:pt>
                <c:pt idx="17">
                  <c:v>806</c:v>
                </c:pt>
                <c:pt idx="18">
                  <c:v>797.5</c:v>
                </c:pt>
                <c:pt idx="19">
                  <c:v>815.5</c:v>
                </c:pt>
                <c:pt idx="20">
                  <c:v>781</c:v>
                </c:pt>
                <c:pt idx="21">
                  <c:v>784</c:v>
                </c:pt>
                <c:pt idx="22">
                  <c:v>791</c:v>
                </c:pt>
                <c:pt idx="23">
                  <c:v>791.5</c:v>
                </c:pt>
                <c:pt idx="24">
                  <c:v>847.5</c:v>
                </c:pt>
                <c:pt idx="25">
                  <c:v>879.5</c:v>
                </c:pt>
                <c:pt idx="29">
                  <c:v>845.5</c:v>
                </c:pt>
                <c:pt idx="30">
                  <c:v>826</c:v>
                </c:pt>
                <c:pt idx="31">
                  <c:v>859.5</c:v>
                </c:pt>
                <c:pt idx="32">
                  <c:v>868.5</c:v>
                </c:pt>
                <c:pt idx="33">
                  <c:v>840</c:v>
                </c:pt>
                <c:pt idx="34">
                  <c:v>835</c:v>
                </c:pt>
                <c:pt idx="35">
                  <c:v>796</c:v>
                </c:pt>
                <c:pt idx="36">
                  <c:v>734</c:v>
                </c:pt>
                <c:pt idx="37">
                  <c:v>755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810</c:v>
                </c:pt>
                <c:pt idx="4">
                  <c:v>792</c:v>
                </c:pt>
                <c:pt idx="5">
                  <c:v>749.5</c:v>
                </c:pt>
                <c:pt idx="6">
                  <c:v>679</c:v>
                </c:pt>
                <c:pt idx="7">
                  <c:v>653</c:v>
                </c:pt>
                <c:pt idx="8">
                  <c:v>640</c:v>
                </c:pt>
                <c:pt idx="9">
                  <c:v>649.5</c:v>
                </c:pt>
                <c:pt idx="13">
                  <c:v>681</c:v>
                </c:pt>
                <c:pt idx="14">
                  <c:v>698</c:v>
                </c:pt>
                <c:pt idx="15">
                  <c:v>728</c:v>
                </c:pt>
                <c:pt idx="16">
                  <c:v>740</c:v>
                </c:pt>
                <c:pt idx="17">
                  <c:v>713</c:v>
                </c:pt>
                <c:pt idx="18">
                  <c:v>685</c:v>
                </c:pt>
                <c:pt idx="19">
                  <c:v>652.5</c:v>
                </c:pt>
                <c:pt idx="20">
                  <c:v>595</c:v>
                </c:pt>
                <c:pt idx="21">
                  <c:v>617</c:v>
                </c:pt>
                <c:pt idx="22">
                  <c:v>637</c:v>
                </c:pt>
                <c:pt idx="23">
                  <c:v>677</c:v>
                </c:pt>
                <c:pt idx="24">
                  <c:v>702</c:v>
                </c:pt>
                <c:pt idx="25">
                  <c:v>694</c:v>
                </c:pt>
                <c:pt idx="29">
                  <c:v>720</c:v>
                </c:pt>
                <c:pt idx="30">
                  <c:v>704</c:v>
                </c:pt>
                <c:pt idx="31">
                  <c:v>709</c:v>
                </c:pt>
                <c:pt idx="32">
                  <c:v>697</c:v>
                </c:pt>
                <c:pt idx="33">
                  <c:v>696.5</c:v>
                </c:pt>
                <c:pt idx="34">
                  <c:v>730.5</c:v>
                </c:pt>
                <c:pt idx="35">
                  <c:v>746</c:v>
                </c:pt>
                <c:pt idx="36">
                  <c:v>716.5</c:v>
                </c:pt>
                <c:pt idx="37">
                  <c:v>690.5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2669.5</c:v>
                </c:pt>
                <c:pt idx="4">
                  <c:v>2628</c:v>
                </c:pt>
                <c:pt idx="5">
                  <c:v>2529.5</c:v>
                </c:pt>
                <c:pt idx="6">
                  <c:v>2428</c:v>
                </c:pt>
                <c:pt idx="7">
                  <c:v>2340</c:v>
                </c:pt>
                <c:pt idx="8">
                  <c:v>2321.5</c:v>
                </c:pt>
                <c:pt idx="9">
                  <c:v>2349</c:v>
                </c:pt>
                <c:pt idx="13">
                  <c:v>2278</c:v>
                </c:pt>
                <c:pt idx="14">
                  <c:v>2274</c:v>
                </c:pt>
                <c:pt idx="15">
                  <c:v>2321.5</c:v>
                </c:pt>
                <c:pt idx="16">
                  <c:v>2321</c:v>
                </c:pt>
                <c:pt idx="17">
                  <c:v>2324</c:v>
                </c:pt>
                <c:pt idx="18">
                  <c:v>2355</c:v>
                </c:pt>
                <c:pt idx="19">
                  <c:v>2332.5</c:v>
                </c:pt>
                <c:pt idx="20">
                  <c:v>2251.5</c:v>
                </c:pt>
                <c:pt idx="21">
                  <c:v>2286</c:v>
                </c:pt>
                <c:pt idx="22">
                  <c:v>2305</c:v>
                </c:pt>
                <c:pt idx="23">
                  <c:v>2365.5</c:v>
                </c:pt>
                <c:pt idx="24">
                  <c:v>2453</c:v>
                </c:pt>
                <c:pt idx="25">
                  <c:v>2416.5</c:v>
                </c:pt>
                <c:pt idx="29">
                  <c:v>2378.5</c:v>
                </c:pt>
                <c:pt idx="30">
                  <c:v>2377.5</c:v>
                </c:pt>
                <c:pt idx="31">
                  <c:v>2456.5</c:v>
                </c:pt>
                <c:pt idx="32">
                  <c:v>2476</c:v>
                </c:pt>
                <c:pt idx="33">
                  <c:v>2442.5</c:v>
                </c:pt>
                <c:pt idx="34">
                  <c:v>2446</c:v>
                </c:pt>
                <c:pt idx="35">
                  <c:v>2362</c:v>
                </c:pt>
                <c:pt idx="36">
                  <c:v>2269.5</c:v>
                </c:pt>
                <c:pt idx="37">
                  <c:v>2265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85808"/>
        <c:axId val="176386200"/>
      </c:lineChart>
      <c:catAx>
        <c:axId val="1763858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8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86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85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198.5</c:v>
                </c:pt>
                <c:pt idx="1">
                  <c:v>200</c:v>
                </c:pt>
                <c:pt idx="2">
                  <c:v>231.5</c:v>
                </c:pt>
                <c:pt idx="3">
                  <c:v>208.5</c:v>
                </c:pt>
                <c:pt idx="4">
                  <c:v>153</c:v>
                </c:pt>
                <c:pt idx="5">
                  <c:v>215</c:v>
                </c:pt>
                <c:pt idx="6">
                  <c:v>214</c:v>
                </c:pt>
                <c:pt idx="7">
                  <c:v>223</c:v>
                </c:pt>
                <c:pt idx="8">
                  <c:v>220.5</c:v>
                </c:pt>
                <c:pt idx="9">
                  <c:v>207</c:v>
                </c:pt>
                <c:pt idx="10">
                  <c:v>225</c:v>
                </c:pt>
                <c:pt idx="11">
                  <c:v>232.5</c:v>
                </c:pt>
                <c:pt idx="12">
                  <c:v>212.5</c:v>
                </c:pt>
                <c:pt idx="13">
                  <c:v>227</c:v>
                </c:pt>
                <c:pt idx="14">
                  <c:v>231.5</c:v>
                </c:pt>
                <c:pt idx="15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5800"/>
        <c:axId val="174464040"/>
      </c:barChart>
      <c:catAx>
        <c:axId val="17445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6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185.5</c:v>
                </c:pt>
                <c:pt idx="1">
                  <c:v>198.5</c:v>
                </c:pt>
                <c:pt idx="2">
                  <c:v>222.5</c:v>
                </c:pt>
                <c:pt idx="3">
                  <c:v>206.5</c:v>
                </c:pt>
                <c:pt idx="4">
                  <c:v>220</c:v>
                </c:pt>
                <c:pt idx="5">
                  <c:v>239</c:v>
                </c:pt>
                <c:pt idx="6">
                  <c:v>245</c:v>
                </c:pt>
                <c:pt idx="7">
                  <c:v>202</c:v>
                </c:pt>
                <c:pt idx="8">
                  <c:v>194.5</c:v>
                </c:pt>
                <c:pt idx="9">
                  <c:v>178.5</c:v>
                </c:pt>
                <c:pt idx="10">
                  <c:v>244</c:v>
                </c:pt>
                <c:pt idx="11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3024"/>
        <c:axId val="174666656"/>
      </c:barChart>
      <c:catAx>
        <c:axId val="1745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271</c:v>
                </c:pt>
                <c:pt idx="1">
                  <c:v>277</c:v>
                </c:pt>
                <c:pt idx="2">
                  <c:v>266.5</c:v>
                </c:pt>
                <c:pt idx="3">
                  <c:v>266.5</c:v>
                </c:pt>
                <c:pt idx="4">
                  <c:v>215</c:v>
                </c:pt>
                <c:pt idx="5">
                  <c:v>221</c:v>
                </c:pt>
                <c:pt idx="6">
                  <c:v>228.5</c:v>
                </c:pt>
                <c:pt idx="7">
                  <c:v>217</c:v>
                </c:pt>
                <c:pt idx="8">
                  <c:v>207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15096"/>
        <c:axId val="174339696"/>
      </c:barChart>
      <c:catAx>
        <c:axId val="17491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3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3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1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216</c:v>
                </c:pt>
                <c:pt idx="1">
                  <c:v>198.5</c:v>
                </c:pt>
                <c:pt idx="2">
                  <c:v>232.5</c:v>
                </c:pt>
                <c:pt idx="3">
                  <c:v>198.5</c:v>
                </c:pt>
                <c:pt idx="4">
                  <c:v>196.5</c:v>
                </c:pt>
                <c:pt idx="5">
                  <c:v>232</c:v>
                </c:pt>
                <c:pt idx="6">
                  <c:v>241.5</c:v>
                </c:pt>
                <c:pt idx="7">
                  <c:v>170</c:v>
                </c:pt>
                <c:pt idx="8">
                  <c:v>191.5</c:v>
                </c:pt>
                <c:pt idx="9">
                  <c:v>193</c:v>
                </c:pt>
                <c:pt idx="10">
                  <c:v>179.5</c:v>
                </c:pt>
                <c:pt idx="11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01944"/>
        <c:axId val="175111840"/>
      </c:barChart>
      <c:catAx>
        <c:axId val="17510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1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0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187.5</c:v>
                </c:pt>
                <c:pt idx="1">
                  <c:v>191.5</c:v>
                </c:pt>
                <c:pt idx="2">
                  <c:v>194.5</c:v>
                </c:pt>
                <c:pt idx="3">
                  <c:v>185</c:v>
                </c:pt>
                <c:pt idx="4">
                  <c:v>212</c:v>
                </c:pt>
                <c:pt idx="5">
                  <c:v>194</c:v>
                </c:pt>
                <c:pt idx="6">
                  <c:v>199.5</c:v>
                </c:pt>
                <c:pt idx="7">
                  <c:v>200.5</c:v>
                </c:pt>
                <c:pt idx="8">
                  <c:v>203.5</c:v>
                </c:pt>
                <c:pt idx="9">
                  <c:v>212</c:v>
                </c:pt>
                <c:pt idx="10">
                  <c:v>165</c:v>
                </c:pt>
                <c:pt idx="11">
                  <c:v>203.5</c:v>
                </c:pt>
                <c:pt idx="12">
                  <c:v>210.5</c:v>
                </c:pt>
                <c:pt idx="13">
                  <c:v>212.5</c:v>
                </c:pt>
                <c:pt idx="14">
                  <c:v>221</c:v>
                </c:pt>
                <c:pt idx="15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0488"/>
        <c:axId val="175070880"/>
      </c:barChart>
      <c:catAx>
        <c:axId val="17507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191</c:v>
                </c:pt>
                <c:pt idx="1">
                  <c:v>211</c:v>
                </c:pt>
                <c:pt idx="2">
                  <c:v>219.5</c:v>
                </c:pt>
                <c:pt idx="3">
                  <c:v>188.5</c:v>
                </c:pt>
                <c:pt idx="4">
                  <c:v>173</c:v>
                </c:pt>
                <c:pt idx="5">
                  <c:v>168.5</c:v>
                </c:pt>
                <c:pt idx="6">
                  <c:v>149</c:v>
                </c:pt>
                <c:pt idx="7">
                  <c:v>162.5</c:v>
                </c:pt>
                <c:pt idx="8">
                  <c:v>160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1664"/>
        <c:axId val="175072056"/>
      </c:barChart>
      <c:catAx>
        <c:axId val="17507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187</c:v>
                </c:pt>
                <c:pt idx="1">
                  <c:v>169.5</c:v>
                </c:pt>
                <c:pt idx="2">
                  <c:v>181</c:v>
                </c:pt>
                <c:pt idx="3">
                  <c:v>182.5</c:v>
                </c:pt>
                <c:pt idx="4">
                  <c:v>171</c:v>
                </c:pt>
                <c:pt idx="5">
                  <c:v>174.5</c:v>
                </c:pt>
                <c:pt idx="6">
                  <c:v>169</c:v>
                </c:pt>
                <c:pt idx="7">
                  <c:v>182</c:v>
                </c:pt>
                <c:pt idx="8">
                  <c:v>205</c:v>
                </c:pt>
                <c:pt idx="9">
                  <c:v>190</c:v>
                </c:pt>
                <c:pt idx="10">
                  <c:v>139.5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1440"/>
        <c:axId val="175501832"/>
      </c:barChart>
      <c:catAx>
        <c:axId val="17550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1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167</c:v>
                </c:pt>
                <c:pt idx="1">
                  <c:v>159</c:v>
                </c:pt>
                <c:pt idx="2">
                  <c:v>179</c:v>
                </c:pt>
                <c:pt idx="3">
                  <c:v>176</c:v>
                </c:pt>
                <c:pt idx="4">
                  <c:v>184</c:v>
                </c:pt>
                <c:pt idx="5">
                  <c:v>189</c:v>
                </c:pt>
                <c:pt idx="6">
                  <c:v>191</c:v>
                </c:pt>
                <c:pt idx="7">
                  <c:v>149</c:v>
                </c:pt>
                <c:pt idx="8">
                  <c:v>156</c:v>
                </c:pt>
                <c:pt idx="9">
                  <c:v>156.5</c:v>
                </c:pt>
                <c:pt idx="10">
                  <c:v>133.5</c:v>
                </c:pt>
                <c:pt idx="11">
                  <c:v>171</c:v>
                </c:pt>
                <c:pt idx="12">
                  <c:v>176</c:v>
                </c:pt>
                <c:pt idx="13">
                  <c:v>196.5</c:v>
                </c:pt>
                <c:pt idx="14">
                  <c:v>158.5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2616"/>
        <c:axId val="175503008"/>
      </c:barChart>
      <c:catAx>
        <c:axId val="17550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280935</xdr:colOff>
      <xdr:row>0</xdr:row>
      <xdr:rowOff>95250</xdr:rowOff>
    </xdr:from>
    <xdr:to>
      <xdr:col>11</xdr:col>
      <xdr:colOff>71385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18740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151</v>
      </c>
      <c r="E5" s="150"/>
      <c r="F5" s="150"/>
      <c r="G5" s="150"/>
      <c r="H5" s="150"/>
      <c r="I5" s="146" t="s">
        <v>53</v>
      </c>
      <c r="J5" s="146"/>
      <c r="K5" s="146"/>
      <c r="L5" s="151">
        <v>7246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43025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18</v>
      </c>
      <c r="C10" s="46">
        <v>121</v>
      </c>
      <c r="D10" s="46">
        <v>18</v>
      </c>
      <c r="E10" s="46">
        <v>6</v>
      </c>
      <c r="F10" s="6">
        <f t="shared" ref="F10:F22" si="0">B10*0.5+C10*1+D10*2+E10*2.5</f>
        <v>181</v>
      </c>
      <c r="G10" s="2"/>
      <c r="H10" s="19" t="s">
        <v>4</v>
      </c>
      <c r="I10" s="46">
        <v>22</v>
      </c>
      <c r="J10" s="46">
        <v>152</v>
      </c>
      <c r="K10" s="46">
        <v>19</v>
      </c>
      <c r="L10" s="46">
        <v>3</v>
      </c>
      <c r="M10" s="6">
        <f t="shared" ref="M10:M22" si="1">I10*0.5+J10*1+K10*2+L10*2.5</f>
        <v>208.5</v>
      </c>
      <c r="N10" s="9">
        <f>F20+F21+F22+M10</f>
        <v>838.5</v>
      </c>
      <c r="O10" s="19" t="s">
        <v>43</v>
      </c>
      <c r="P10" s="46">
        <v>18</v>
      </c>
      <c r="Q10" s="46">
        <v>137</v>
      </c>
      <c r="R10" s="46">
        <v>16</v>
      </c>
      <c r="S10" s="46">
        <v>3</v>
      </c>
      <c r="T10" s="6">
        <f t="shared" ref="T10:T21" si="2">P10*0.5+Q10*1+R10*2+S10*2.5</f>
        <v>185.5</v>
      </c>
      <c r="U10" s="10"/>
      <c r="AB10" s="1"/>
    </row>
    <row r="11" spans="1:28" ht="24" customHeight="1" x14ac:dyDescent="0.2">
      <c r="A11" s="18" t="s">
        <v>14</v>
      </c>
      <c r="B11" s="46">
        <v>26</v>
      </c>
      <c r="C11" s="46">
        <v>136</v>
      </c>
      <c r="D11" s="46">
        <v>20</v>
      </c>
      <c r="E11" s="46">
        <v>3</v>
      </c>
      <c r="F11" s="6">
        <f t="shared" si="0"/>
        <v>196.5</v>
      </c>
      <c r="G11" s="2"/>
      <c r="H11" s="19" t="s">
        <v>5</v>
      </c>
      <c r="I11" s="46">
        <v>13</v>
      </c>
      <c r="J11" s="46">
        <v>116</v>
      </c>
      <c r="K11" s="46">
        <v>14</v>
      </c>
      <c r="L11" s="46">
        <v>1</v>
      </c>
      <c r="M11" s="6">
        <f t="shared" si="1"/>
        <v>153</v>
      </c>
      <c r="N11" s="9">
        <f>F21+F22+M10+M11</f>
        <v>793</v>
      </c>
      <c r="O11" s="19" t="s">
        <v>44</v>
      </c>
      <c r="P11" s="46">
        <v>24</v>
      </c>
      <c r="Q11" s="46">
        <v>141</v>
      </c>
      <c r="R11" s="46">
        <v>19</v>
      </c>
      <c r="S11" s="46">
        <v>3</v>
      </c>
      <c r="T11" s="6">
        <f t="shared" si="2"/>
        <v>198.5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146</v>
      </c>
      <c r="D12" s="46">
        <v>17</v>
      </c>
      <c r="E12" s="46">
        <v>3</v>
      </c>
      <c r="F12" s="6">
        <f t="shared" si="0"/>
        <v>196</v>
      </c>
      <c r="G12" s="2"/>
      <c r="H12" s="19" t="s">
        <v>6</v>
      </c>
      <c r="I12" s="46">
        <v>19</v>
      </c>
      <c r="J12" s="46">
        <v>163</v>
      </c>
      <c r="K12" s="46">
        <v>15</v>
      </c>
      <c r="L12" s="46">
        <v>5</v>
      </c>
      <c r="M12" s="6">
        <f t="shared" si="1"/>
        <v>215</v>
      </c>
      <c r="N12" s="2">
        <f>F22+M10+M11+M12</f>
        <v>808</v>
      </c>
      <c r="O12" s="19" t="s">
        <v>32</v>
      </c>
      <c r="P12" s="46">
        <v>29</v>
      </c>
      <c r="Q12" s="46">
        <v>159</v>
      </c>
      <c r="R12" s="46">
        <v>22</v>
      </c>
      <c r="S12" s="46">
        <v>2</v>
      </c>
      <c r="T12" s="6">
        <f t="shared" si="2"/>
        <v>222.5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143</v>
      </c>
      <c r="D13" s="46">
        <v>22</v>
      </c>
      <c r="E13" s="46">
        <v>2</v>
      </c>
      <c r="F13" s="6">
        <f t="shared" si="0"/>
        <v>205</v>
      </c>
      <c r="G13" s="2">
        <f t="shared" ref="G13:G19" si="3">F10+F11+F12+F13</f>
        <v>778.5</v>
      </c>
      <c r="H13" s="19" t="s">
        <v>7</v>
      </c>
      <c r="I13" s="46">
        <v>20</v>
      </c>
      <c r="J13" s="46">
        <v>153</v>
      </c>
      <c r="K13" s="46">
        <v>23</v>
      </c>
      <c r="L13" s="46">
        <v>2</v>
      </c>
      <c r="M13" s="6">
        <f t="shared" si="1"/>
        <v>214</v>
      </c>
      <c r="N13" s="2">
        <f t="shared" ref="N13:N18" si="4">M10+M11+M12+M13</f>
        <v>790.5</v>
      </c>
      <c r="O13" s="19" t="s">
        <v>33</v>
      </c>
      <c r="P13" s="46">
        <v>19</v>
      </c>
      <c r="Q13" s="46">
        <v>153</v>
      </c>
      <c r="R13" s="46">
        <v>17</v>
      </c>
      <c r="S13" s="46">
        <v>4</v>
      </c>
      <c r="T13" s="6">
        <f t="shared" si="2"/>
        <v>206.5</v>
      </c>
      <c r="U13" s="2">
        <f t="shared" ref="U13:U21" si="5">T10+T11+T12+T13</f>
        <v>813</v>
      </c>
      <c r="AB13" s="51">
        <v>241</v>
      </c>
    </row>
    <row r="14" spans="1:28" ht="24" customHeight="1" x14ac:dyDescent="0.2">
      <c r="A14" s="18" t="s">
        <v>21</v>
      </c>
      <c r="B14" s="46">
        <v>22</v>
      </c>
      <c r="C14" s="46">
        <v>147</v>
      </c>
      <c r="D14" s="46">
        <v>24</v>
      </c>
      <c r="E14" s="46">
        <v>3</v>
      </c>
      <c r="F14" s="6">
        <f t="shared" si="0"/>
        <v>213.5</v>
      </c>
      <c r="G14" s="2">
        <f t="shared" si="3"/>
        <v>811</v>
      </c>
      <c r="H14" s="19" t="s">
        <v>9</v>
      </c>
      <c r="I14" s="46">
        <v>25</v>
      </c>
      <c r="J14" s="46">
        <v>161</v>
      </c>
      <c r="K14" s="46">
        <v>21</v>
      </c>
      <c r="L14" s="46">
        <v>3</v>
      </c>
      <c r="M14" s="6">
        <f t="shared" si="1"/>
        <v>223</v>
      </c>
      <c r="N14" s="2">
        <f t="shared" si="4"/>
        <v>805</v>
      </c>
      <c r="O14" s="19" t="s">
        <v>29</v>
      </c>
      <c r="P14" s="45">
        <v>36</v>
      </c>
      <c r="Q14" s="45">
        <v>148</v>
      </c>
      <c r="R14" s="45">
        <v>22</v>
      </c>
      <c r="S14" s="45">
        <v>4</v>
      </c>
      <c r="T14" s="6">
        <f t="shared" si="2"/>
        <v>220</v>
      </c>
      <c r="U14" s="2">
        <f t="shared" si="5"/>
        <v>847.5</v>
      </c>
      <c r="AB14" s="51">
        <v>250</v>
      </c>
    </row>
    <row r="15" spans="1:28" ht="24" customHeight="1" x14ac:dyDescent="0.2">
      <c r="A15" s="18" t="s">
        <v>23</v>
      </c>
      <c r="B15" s="46">
        <v>23</v>
      </c>
      <c r="C15" s="46">
        <v>134</v>
      </c>
      <c r="D15" s="46">
        <v>18</v>
      </c>
      <c r="E15" s="46">
        <v>6</v>
      </c>
      <c r="F15" s="6">
        <f t="shared" si="0"/>
        <v>196.5</v>
      </c>
      <c r="G15" s="2">
        <f t="shared" si="3"/>
        <v>811</v>
      </c>
      <c r="H15" s="19" t="s">
        <v>12</v>
      </c>
      <c r="I15" s="46">
        <v>24</v>
      </c>
      <c r="J15" s="46">
        <v>155</v>
      </c>
      <c r="K15" s="46">
        <v>23</v>
      </c>
      <c r="L15" s="46">
        <v>3</v>
      </c>
      <c r="M15" s="6">
        <f t="shared" si="1"/>
        <v>220.5</v>
      </c>
      <c r="N15" s="2">
        <f t="shared" si="4"/>
        <v>872.5</v>
      </c>
      <c r="O15" s="18" t="s">
        <v>30</v>
      </c>
      <c r="P15" s="46">
        <v>30</v>
      </c>
      <c r="Q15" s="46">
        <v>171</v>
      </c>
      <c r="R15" s="45">
        <v>24</v>
      </c>
      <c r="S15" s="46">
        <v>2</v>
      </c>
      <c r="T15" s="6">
        <f t="shared" si="2"/>
        <v>239</v>
      </c>
      <c r="U15" s="2">
        <f t="shared" si="5"/>
        <v>888</v>
      </c>
      <c r="AB15" s="51">
        <v>262</v>
      </c>
    </row>
    <row r="16" spans="1:28" ht="24" customHeight="1" x14ac:dyDescent="0.2">
      <c r="A16" s="18" t="s">
        <v>39</v>
      </c>
      <c r="B16" s="46">
        <v>24</v>
      </c>
      <c r="C16" s="46">
        <v>148</v>
      </c>
      <c r="D16" s="46">
        <v>19</v>
      </c>
      <c r="E16" s="46">
        <v>2</v>
      </c>
      <c r="F16" s="6">
        <f t="shared" si="0"/>
        <v>203</v>
      </c>
      <c r="G16" s="2">
        <f t="shared" si="3"/>
        <v>818</v>
      </c>
      <c r="H16" s="19" t="s">
        <v>15</v>
      </c>
      <c r="I16" s="46">
        <v>21</v>
      </c>
      <c r="J16" s="46">
        <v>150</v>
      </c>
      <c r="K16" s="46">
        <v>22</v>
      </c>
      <c r="L16" s="46">
        <v>1</v>
      </c>
      <c r="M16" s="6">
        <f t="shared" si="1"/>
        <v>207</v>
      </c>
      <c r="N16" s="2">
        <f t="shared" si="4"/>
        <v>864.5</v>
      </c>
      <c r="O16" s="19" t="s">
        <v>8</v>
      </c>
      <c r="P16" s="46">
        <v>22</v>
      </c>
      <c r="Q16" s="46">
        <v>184</v>
      </c>
      <c r="R16" s="46">
        <v>25</v>
      </c>
      <c r="S16" s="46">
        <v>0</v>
      </c>
      <c r="T16" s="6">
        <f t="shared" si="2"/>
        <v>245</v>
      </c>
      <c r="U16" s="2">
        <f>T13+T14+T15+T16</f>
        <v>910.5</v>
      </c>
      <c r="AB16" s="51">
        <v>270.5</v>
      </c>
    </row>
    <row r="17" spans="1:28" ht="24" customHeight="1" x14ac:dyDescent="0.2">
      <c r="A17" s="18" t="s">
        <v>40</v>
      </c>
      <c r="B17" s="46">
        <v>14</v>
      </c>
      <c r="C17" s="46">
        <v>125</v>
      </c>
      <c r="D17" s="46">
        <v>24</v>
      </c>
      <c r="E17" s="46">
        <v>5</v>
      </c>
      <c r="F17" s="6">
        <f t="shared" si="0"/>
        <v>192.5</v>
      </c>
      <c r="G17" s="2">
        <f t="shared" si="3"/>
        <v>805.5</v>
      </c>
      <c r="H17" s="19" t="s">
        <v>18</v>
      </c>
      <c r="I17" s="46">
        <v>20</v>
      </c>
      <c r="J17" s="46">
        <v>156</v>
      </c>
      <c r="K17" s="46">
        <v>27</v>
      </c>
      <c r="L17" s="46">
        <v>2</v>
      </c>
      <c r="M17" s="6">
        <f t="shared" si="1"/>
        <v>225</v>
      </c>
      <c r="N17" s="2">
        <f t="shared" si="4"/>
        <v>875.5</v>
      </c>
      <c r="O17" s="19" t="s">
        <v>10</v>
      </c>
      <c r="P17" s="46">
        <v>19</v>
      </c>
      <c r="Q17" s="46">
        <v>145</v>
      </c>
      <c r="R17" s="46">
        <v>20</v>
      </c>
      <c r="S17" s="46">
        <v>3</v>
      </c>
      <c r="T17" s="6">
        <f t="shared" si="2"/>
        <v>202</v>
      </c>
      <c r="U17" s="2">
        <f t="shared" si="5"/>
        <v>906</v>
      </c>
      <c r="AB17" s="51">
        <v>289.5</v>
      </c>
    </row>
    <row r="18" spans="1:28" ht="24" customHeight="1" x14ac:dyDescent="0.2">
      <c r="A18" s="18" t="s">
        <v>41</v>
      </c>
      <c r="B18" s="46">
        <v>34</v>
      </c>
      <c r="C18" s="46">
        <v>146</v>
      </c>
      <c r="D18" s="46">
        <v>19</v>
      </c>
      <c r="E18" s="46">
        <v>6</v>
      </c>
      <c r="F18" s="6">
        <f t="shared" si="0"/>
        <v>216</v>
      </c>
      <c r="G18" s="2">
        <f t="shared" si="3"/>
        <v>808</v>
      </c>
      <c r="H18" s="19" t="s">
        <v>20</v>
      </c>
      <c r="I18" s="46">
        <v>22</v>
      </c>
      <c r="J18" s="46">
        <v>166</v>
      </c>
      <c r="K18" s="46">
        <v>24</v>
      </c>
      <c r="L18" s="46">
        <v>3</v>
      </c>
      <c r="M18" s="6">
        <f t="shared" si="1"/>
        <v>232.5</v>
      </c>
      <c r="N18" s="2">
        <f t="shared" si="4"/>
        <v>885</v>
      </c>
      <c r="O18" s="19" t="s">
        <v>13</v>
      </c>
      <c r="P18" s="46">
        <v>21</v>
      </c>
      <c r="Q18" s="46">
        <v>132</v>
      </c>
      <c r="R18" s="46">
        <v>26</v>
      </c>
      <c r="S18" s="46">
        <v>0</v>
      </c>
      <c r="T18" s="6">
        <f t="shared" si="2"/>
        <v>194.5</v>
      </c>
      <c r="U18" s="2">
        <f t="shared" si="5"/>
        <v>880.5</v>
      </c>
      <c r="AB18" s="51">
        <v>291</v>
      </c>
    </row>
    <row r="19" spans="1:28" ht="24" customHeight="1" thickBot="1" x14ac:dyDescent="0.25">
      <c r="A19" s="21" t="s">
        <v>42</v>
      </c>
      <c r="B19" s="47">
        <v>30</v>
      </c>
      <c r="C19" s="47">
        <v>155</v>
      </c>
      <c r="D19" s="47">
        <v>23</v>
      </c>
      <c r="E19" s="47">
        <v>3</v>
      </c>
      <c r="F19" s="7">
        <f t="shared" si="0"/>
        <v>223.5</v>
      </c>
      <c r="G19" s="3">
        <f t="shared" si="3"/>
        <v>835</v>
      </c>
      <c r="H19" s="20" t="s">
        <v>22</v>
      </c>
      <c r="I19" s="45">
        <v>29</v>
      </c>
      <c r="J19" s="45">
        <v>152</v>
      </c>
      <c r="K19" s="45">
        <v>18</v>
      </c>
      <c r="L19" s="45">
        <v>4</v>
      </c>
      <c r="M19" s="6">
        <f t="shared" si="1"/>
        <v>212.5</v>
      </c>
      <c r="N19" s="2">
        <f>M16+M17+M18+M19</f>
        <v>877</v>
      </c>
      <c r="O19" s="19" t="s">
        <v>16</v>
      </c>
      <c r="P19" s="46">
        <v>31</v>
      </c>
      <c r="Q19" s="46">
        <v>122</v>
      </c>
      <c r="R19" s="46">
        <v>18</v>
      </c>
      <c r="S19" s="46">
        <v>2</v>
      </c>
      <c r="T19" s="6">
        <f t="shared" si="2"/>
        <v>178.5</v>
      </c>
      <c r="U19" s="2">
        <f t="shared" si="5"/>
        <v>820</v>
      </c>
      <c r="AB19" s="51">
        <v>294</v>
      </c>
    </row>
    <row r="20" spans="1:28" ht="24" customHeight="1" x14ac:dyDescent="0.2">
      <c r="A20" s="19" t="s">
        <v>27</v>
      </c>
      <c r="B20" s="45">
        <v>21</v>
      </c>
      <c r="C20" s="45">
        <v>148</v>
      </c>
      <c r="D20" s="45">
        <v>15</v>
      </c>
      <c r="E20" s="45">
        <v>4</v>
      </c>
      <c r="F20" s="8">
        <f t="shared" si="0"/>
        <v>198.5</v>
      </c>
      <c r="G20" s="35"/>
      <c r="H20" s="19" t="s">
        <v>24</v>
      </c>
      <c r="I20" s="46">
        <v>22</v>
      </c>
      <c r="J20" s="46">
        <v>174</v>
      </c>
      <c r="K20" s="46">
        <v>21</v>
      </c>
      <c r="L20" s="46">
        <v>0</v>
      </c>
      <c r="M20" s="8">
        <f t="shared" si="1"/>
        <v>227</v>
      </c>
      <c r="N20" s="2">
        <f>M17+M18+M19+M20</f>
        <v>897</v>
      </c>
      <c r="O20" s="19" t="s">
        <v>45</v>
      </c>
      <c r="P20" s="45">
        <v>23</v>
      </c>
      <c r="Q20" s="45">
        <v>164</v>
      </c>
      <c r="R20" s="46">
        <v>33</v>
      </c>
      <c r="S20" s="45">
        <v>1</v>
      </c>
      <c r="T20" s="8">
        <f t="shared" si="2"/>
        <v>244</v>
      </c>
      <c r="U20" s="2">
        <f t="shared" si="5"/>
        <v>819</v>
      </c>
      <c r="AB20" s="5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139</v>
      </c>
      <c r="D21" s="46">
        <v>24</v>
      </c>
      <c r="E21" s="46">
        <v>2</v>
      </c>
      <c r="F21" s="6">
        <f t="shared" si="0"/>
        <v>200</v>
      </c>
      <c r="G21" s="36"/>
      <c r="H21" s="20" t="s">
        <v>25</v>
      </c>
      <c r="I21" s="46">
        <v>26</v>
      </c>
      <c r="J21" s="46">
        <v>177</v>
      </c>
      <c r="K21" s="46">
        <v>17</v>
      </c>
      <c r="L21" s="46">
        <v>3</v>
      </c>
      <c r="M21" s="6">
        <f t="shared" si="1"/>
        <v>231.5</v>
      </c>
      <c r="N21" s="2">
        <f>M18+M19+M20+M21</f>
        <v>903.5</v>
      </c>
      <c r="O21" s="21" t="s">
        <v>46</v>
      </c>
      <c r="P21" s="47">
        <v>17</v>
      </c>
      <c r="Q21" s="47">
        <v>144</v>
      </c>
      <c r="R21" s="47">
        <v>25</v>
      </c>
      <c r="S21" s="47">
        <v>0</v>
      </c>
      <c r="T21" s="7">
        <f t="shared" si="2"/>
        <v>202.5</v>
      </c>
      <c r="U21" s="3">
        <f t="shared" si="5"/>
        <v>819.5</v>
      </c>
      <c r="AB21" s="5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155</v>
      </c>
      <c r="D22" s="46">
        <v>28</v>
      </c>
      <c r="E22" s="46">
        <v>3</v>
      </c>
      <c r="F22" s="6">
        <f t="shared" si="0"/>
        <v>231.5</v>
      </c>
      <c r="G22" s="2"/>
      <c r="H22" s="21" t="s">
        <v>26</v>
      </c>
      <c r="I22" s="47">
        <v>35</v>
      </c>
      <c r="J22" s="47">
        <v>111</v>
      </c>
      <c r="K22" s="47">
        <v>18</v>
      </c>
      <c r="L22" s="47">
        <v>3</v>
      </c>
      <c r="M22" s="6">
        <f t="shared" si="1"/>
        <v>172</v>
      </c>
      <c r="N22" s="3">
        <f>M19+M20+M21+M22</f>
        <v>843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835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903.5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910.5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1" sqref="Z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7246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149</v>
      </c>
      <c r="E6" s="160"/>
      <c r="F6" s="160"/>
      <c r="G6" s="160"/>
      <c r="H6" s="160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43025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38</v>
      </c>
      <c r="C10" s="46">
        <v>181</v>
      </c>
      <c r="D10" s="46">
        <v>33</v>
      </c>
      <c r="E10" s="46">
        <v>2</v>
      </c>
      <c r="F10" s="6">
        <f t="shared" ref="F10:F22" si="0">B10*0.5+C10*1+D10*2+E10*2.5</f>
        <v>271</v>
      </c>
      <c r="G10" s="2"/>
      <c r="H10" s="19" t="s">
        <v>4</v>
      </c>
      <c r="I10" s="46">
        <v>32</v>
      </c>
      <c r="J10" s="46">
        <v>122</v>
      </c>
      <c r="K10" s="46">
        <v>21</v>
      </c>
      <c r="L10" s="46">
        <v>2</v>
      </c>
      <c r="M10" s="6">
        <f t="shared" ref="M10:M22" si="1">I10*0.5+J10*1+K10*2+L10*2.5</f>
        <v>185</v>
      </c>
      <c r="N10" s="9">
        <f>F20+F21+F22+M10</f>
        <v>758.5</v>
      </c>
      <c r="O10" s="19" t="s">
        <v>43</v>
      </c>
      <c r="P10" s="46">
        <v>37</v>
      </c>
      <c r="Q10" s="46">
        <v>144</v>
      </c>
      <c r="R10" s="46">
        <v>23</v>
      </c>
      <c r="S10" s="46">
        <v>3</v>
      </c>
      <c r="T10" s="6">
        <f t="shared" ref="T10:T21" si="2">P10*0.5+Q10*1+R10*2+S10*2.5</f>
        <v>216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195</v>
      </c>
      <c r="D11" s="46">
        <v>32</v>
      </c>
      <c r="E11" s="46">
        <v>0</v>
      </c>
      <c r="F11" s="6">
        <f t="shared" si="0"/>
        <v>277</v>
      </c>
      <c r="G11" s="2"/>
      <c r="H11" s="19" t="s">
        <v>5</v>
      </c>
      <c r="I11" s="46">
        <v>40</v>
      </c>
      <c r="J11" s="46">
        <v>150</v>
      </c>
      <c r="K11" s="46">
        <v>16</v>
      </c>
      <c r="L11" s="46">
        <v>4</v>
      </c>
      <c r="M11" s="6">
        <f t="shared" si="1"/>
        <v>212</v>
      </c>
      <c r="N11" s="9">
        <f>F21+F22+M10+M11</f>
        <v>783</v>
      </c>
      <c r="O11" s="19" t="s">
        <v>44</v>
      </c>
      <c r="P11" s="46">
        <v>52</v>
      </c>
      <c r="Q11" s="46">
        <v>129</v>
      </c>
      <c r="R11" s="46">
        <v>18</v>
      </c>
      <c r="S11" s="46">
        <v>3</v>
      </c>
      <c r="T11" s="6">
        <f t="shared" si="2"/>
        <v>198.5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189</v>
      </c>
      <c r="D12" s="46">
        <v>30</v>
      </c>
      <c r="E12" s="46">
        <v>1</v>
      </c>
      <c r="F12" s="6">
        <f t="shared" si="0"/>
        <v>266.5</v>
      </c>
      <c r="G12" s="2"/>
      <c r="H12" s="19" t="s">
        <v>6</v>
      </c>
      <c r="I12" s="46">
        <v>31</v>
      </c>
      <c r="J12" s="46">
        <v>128</v>
      </c>
      <c r="K12" s="46">
        <v>19</v>
      </c>
      <c r="L12" s="46">
        <v>5</v>
      </c>
      <c r="M12" s="6">
        <f t="shared" si="1"/>
        <v>194</v>
      </c>
      <c r="N12" s="2">
        <f>F22+M10+M11+M12</f>
        <v>785.5</v>
      </c>
      <c r="O12" s="19" t="s">
        <v>32</v>
      </c>
      <c r="P12" s="46">
        <v>39</v>
      </c>
      <c r="Q12" s="46">
        <v>160</v>
      </c>
      <c r="R12" s="46">
        <v>19</v>
      </c>
      <c r="S12" s="46">
        <v>6</v>
      </c>
      <c r="T12" s="6">
        <f t="shared" si="2"/>
        <v>232.5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181</v>
      </c>
      <c r="D13" s="46">
        <v>28</v>
      </c>
      <c r="E13" s="46">
        <v>3</v>
      </c>
      <c r="F13" s="6">
        <f t="shared" si="0"/>
        <v>266.5</v>
      </c>
      <c r="G13" s="2">
        <f t="shared" ref="G13:G19" si="3">F10+F11+F12+F13</f>
        <v>1081</v>
      </c>
      <c r="H13" s="19" t="s">
        <v>7</v>
      </c>
      <c r="I13" s="46">
        <v>36</v>
      </c>
      <c r="J13" s="46">
        <v>138</v>
      </c>
      <c r="K13" s="46">
        <v>18</v>
      </c>
      <c r="L13" s="46">
        <v>3</v>
      </c>
      <c r="M13" s="6">
        <f t="shared" si="1"/>
        <v>199.5</v>
      </c>
      <c r="N13" s="2">
        <f t="shared" ref="N13:N18" si="4">M10+M11+M12+M13</f>
        <v>790.5</v>
      </c>
      <c r="O13" s="19" t="s">
        <v>33</v>
      </c>
      <c r="P13" s="46">
        <v>41</v>
      </c>
      <c r="Q13" s="46">
        <v>131</v>
      </c>
      <c r="R13" s="46">
        <v>21</v>
      </c>
      <c r="S13" s="46">
        <v>2</v>
      </c>
      <c r="T13" s="6">
        <f t="shared" si="2"/>
        <v>198.5</v>
      </c>
      <c r="U13" s="2">
        <f t="shared" ref="U13:U21" si="5">T10+T11+T12+T13</f>
        <v>845.5</v>
      </c>
      <c r="AB13" s="51">
        <v>212.5</v>
      </c>
    </row>
    <row r="14" spans="1:28" ht="24" customHeight="1" x14ac:dyDescent="0.2">
      <c r="A14" s="18" t="s">
        <v>21</v>
      </c>
      <c r="B14" s="46">
        <v>36</v>
      </c>
      <c r="C14" s="46">
        <v>144</v>
      </c>
      <c r="D14" s="46">
        <v>24</v>
      </c>
      <c r="E14" s="46">
        <v>2</v>
      </c>
      <c r="F14" s="6">
        <f t="shared" si="0"/>
        <v>215</v>
      </c>
      <c r="G14" s="2">
        <f t="shared" si="3"/>
        <v>1025</v>
      </c>
      <c r="H14" s="19" t="s">
        <v>9</v>
      </c>
      <c r="I14" s="46">
        <v>40</v>
      </c>
      <c r="J14" s="46">
        <v>144</v>
      </c>
      <c r="K14" s="46">
        <v>17</v>
      </c>
      <c r="L14" s="46">
        <v>1</v>
      </c>
      <c r="M14" s="6">
        <f t="shared" si="1"/>
        <v>200.5</v>
      </c>
      <c r="N14" s="2">
        <f t="shared" si="4"/>
        <v>806</v>
      </c>
      <c r="O14" s="19" t="s">
        <v>29</v>
      </c>
      <c r="P14" s="45">
        <v>45</v>
      </c>
      <c r="Q14" s="45">
        <v>133</v>
      </c>
      <c r="R14" s="45">
        <v>18</v>
      </c>
      <c r="S14" s="45">
        <v>2</v>
      </c>
      <c r="T14" s="6">
        <f t="shared" si="2"/>
        <v>196.5</v>
      </c>
      <c r="U14" s="2">
        <f t="shared" si="5"/>
        <v>826</v>
      </c>
      <c r="AB14" s="51">
        <v>226</v>
      </c>
    </row>
    <row r="15" spans="1:28" ht="24" customHeight="1" x14ac:dyDescent="0.2">
      <c r="A15" s="18" t="s">
        <v>23</v>
      </c>
      <c r="B15" s="46">
        <v>51</v>
      </c>
      <c r="C15" s="46">
        <v>156</v>
      </c>
      <c r="D15" s="46">
        <v>16</v>
      </c>
      <c r="E15" s="46">
        <v>3</v>
      </c>
      <c r="F15" s="6">
        <f t="shared" si="0"/>
        <v>221</v>
      </c>
      <c r="G15" s="2">
        <f t="shared" si="3"/>
        <v>969</v>
      </c>
      <c r="H15" s="19" t="s">
        <v>12</v>
      </c>
      <c r="I15" s="46">
        <v>37</v>
      </c>
      <c r="J15" s="46">
        <v>150</v>
      </c>
      <c r="K15" s="46">
        <v>15</v>
      </c>
      <c r="L15" s="46">
        <v>2</v>
      </c>
      <c r="M15" s="6">
        <f t="shared" si="1"/>
        <v>203.5</v>
      </c>
      <c r="N15" s="2">
        <f t="shared" si="4"/>
        <v>797.5</v>
      </c>
      <c r="O15" s="18" t="s">
        <v>30</v>
      </c>
      <c r="P15" s="46">
        <v>44</v>
      </c>
      <c r="Q15" s="46">
        <v>159</v>
      </c>
      <c r="R15" s="46">
        <v>18</v>
      </c>
      <c r="S15" s="46">
        <v>6</v>
      </c>
      <c r="T15" s="6">
        <f t="shared" si="2"/>
        <v>232</v>
      </c>
      <c r="U15" s="2">
        <f t="shared" si="5"/>
        <v>859.5</v>
      </c>
      <c r="AB15" s="51">
        <v>233.5</v>
      </c>
    </row>
    <row r="16" spans="1:28" ht="24" customHeight="1" x14ac:dyDescent="0.2">
      <c r="A16" s="18" t="s">
        <v>39</v>
      </c>
      <c r="B16" s="46">
        <v>40</v>
      </c>
      <c r="C16" s="46">
        <v>168</v>
      </c>
      <c r="D16" s="46">
        <v>19</v>
      </c>
      <c r="E16" s="46">
        <v>1</v>
      </c>
      <c r="F16" s="6">
        <f t="shared" si="0"/>
        <v>228.5</v>
      </c>
      <c r="G16" s="2">
        <f t="shared" si="3"/>
        <v>931</v>
      </c>
      <c r="H16" s="19" t="s">
        <v>15</v>
      </c>
      <c r="I16" s="46">
        <v>34</v>
      </c>
      <c r="J16" s="46">
        <v>147</v>
      </c>
      <c r="K16" s="46">
        <v>19</v>
      </c>
      <c r="L16" s="46">
        <v>4</v>
      </c>
      <c r="M16" s="6">
        <f t="shared" si="1"/>
        <v>212</v>
      </c>
      <c r="N16" s="2">
        <f t="shared" si="4"/>
        <v>815.5</v>
      </c>
      <c r="O16" s="19" t="s">
        <v>8</v>
      </c>
      <c r="P16" s="46">
        <v>61</v>
      </c>
      <c r="Q16" s="46">
        <v>159</v>
      </c>
      <c r="R16" s="46">
        <v>26</v>
      </c>
      <c r="S16" s="46">
        <v>0</v>
      </c>
      <c r="T16" s="6">
        <f t="shared" si="2"/>
        <v>241.5</v>
      </c>
      <c r="U16" s="2">
        <f t="shared" si="5"/>
        <v>868.5</v>
      </c>
      <c r="AB16" s="51">
        <v>234</v>
      </c>
    </row>
    <row r="17" spans="1:28" ht="24" customHeight="1" x14ac:dyDescent="0.2">
      <c r="A17" s="18" t="s">
        <v>40</v>
      </c>
      <c r="B17" s="46">
        <v>47</v>
      </c>
      <c r="C17" s="46">
        <v>149</v>
      </c>
      <c r="D17" s="46">
        <v>21</v>
      </c>
      <c r="E17" s="46">
        <v>1</v>
      </c>
      <c r="F17" s="6">
        <f t="shared" si="0"/>
        <v>217</v>
      </c>
      <c r="G17" s="2">
        <f t="shared" si="3"/>
        <v>881.5</v>
      </c>
      <c r="H17" s="19" t="s">
        <v>18</v>
      </c>
      <c r="I17" s="46">
        <v>30</v>
      </c>
      <c r="J17" s="46">
        <v>121</v>
      </c>
      <c r="K17" s="46">
        <v>12</v>
      </c>
      <c r="L17" s="46">
        <v>2</v>
      </c>
      <c r="M17" s="6">
        <f t="shared" si="1"/>
        <v>165</v>
      </c>
      <c r="N17" s="2">
        <f t="shared" si="4"/>
        <v>781</v>
      </c>
      <c r="O17" s="19" t="s">
        <v>10</v>
      </c>
      <c r="P17" s="46">
        <v>40</v>
      </c>
      <c r="Q17" s="46">
        <v>117</v>
      </c>
      <c r="R17" s="46">
        <v>14</v>
      </c>
      <c r="S17" s="46">
        <v>2</v>
      </c>
      <c r="T17" s="6">
        <f t="shared" si="2"/>
        <v>170</v>
      </c>
      <c r="U17" s="2">
        <f t="shared" si="5"/>
        <v>840</v>
      </c>
      <c r="AB17" s="51">
        <v>248</v>
      </c>
    </row>
    <row r="18" spans="1:28" ht="24" customHeight="1" x14ac:dyDescent="0.2">
      <c r="A18" s="18" t="s">
        <v>41</v>
      </c>
      <c r="B18" s="46">
        <v>27</v>
      </c>
      <c r="C18" s="46">
        <v>140</v>
      </c>
      <c r="D18" s="46">
        <v>23</v>
      </c>
      <c r="E18" s="46">
        <v>3</v>
      </c>
      <c r="F18" s="6">
        <f t="shared" si="0"/>
        <v>207</v>
      </c>
      <c r="G18" s="2">
        <f t="shared" si="3"/>
        <v>873.5</v>
      </c>
      <c r="H18" s="19" t="s">
        <v>20</v>
      </c>
      <c r="I18" s="46">
        <v>27</v>
      </c>
      <c r="J18" s="46">
        <v>146</v>
      </c>
      <c r="K18" s="46">
        <v>17</v>
      </c>
      <c r="L18" s="46">
        <v>4</v>
      </c>
      <c r="M18" s="6">
        <f t="shared" si="1"/>
        <v>203.5</v>
      </c>
      <c r="N18" s="2">
        <f t="shared" si="4"/>
        <v>784</v>
      </c>
      <c r="O18" s="19" t="s">
        <v>13</v>
      </c>
      <c r="P18" s="46">
        <v>33</v>
      </c>
      <c r="Q18" s="46">
        <v>139</v>
      </c>
      <c r="R18" s="46">
        <v>18</v>
      </c>
      <c r="S18" s="46">
        <v>0</v>
      </c>
      <c r="T18" s="6">
        <f t="shared" si="2"/>
        <v>191.5</v>
      </c>
      <c r="U18" s="2">
        <f t="shared" si="5"/>
        <v>835</v>
      </c>
      <c r="AB18" s="51">
        <v>248</v>
      </c>
    </row>
    <row r="19" spans="1:28" ht="24" customHeight="1" thickBot="1" x14ac:dyDescent="0.25">
      <c r="A19" s="21" t="s">
        <v>42</v>
      </c>
      <c r="B19" s="47">
        <v>28</v>
      </c>
      <c r="C19" s="47">
        <v>153</v>
      </c>
      <c r="D19" s="47">
        <v>20</v>
      </c>
      <c r="E19" s="47">
        <v>2</v>
      </c>
      <c r="F19" s="7">
        <f t="shared" si="0"/>
        <v>212</v>
      </c>
      <c r="G19" s="3">
        <f t="shared" si="3"/>
        <v>864.5</v>
      </c>
      <c r="H19" s="20" t="s">
        <v>22</v>
      </c>
      <c r="I19" s="45">
        <v>32</v>
      </c>
      <c r="J19" s="45">
        <v>149</v>
      </c>
      <c r="K19" s="45">
        <v>14</v>
      </c>
      <c r="L19" s="45">
        <v>7</v>
      </c>
      <c r="M19" s="6">
        <f t="shared" si="1"/>
        <v>210.5</v>
      </c>
      <c r="N19" s="2">
        <f>M16+M17+M18+M19</f>
        <v>791</v>
      </c>
      <c r="O19" s="19" t="s">
        <v>16</v>
      </c>
      <c r="P19" s="46">
        <v>33</v>
      </c>
      <c r="Q19" s="46">
        <v>136</v>
      </c>
      <c r="R19" s="46">
        <v>19</v>
      </c>
      <c r="S19" s="46">
        <v>1</v>
      </c>
      <c r="T19" s="6">
        <f t="shared" si="2"/>
        <v>193</v>
      </c>
      <c r="U19" s="2">
        <f t="shared" si="5"/>
        <v>796</v>
      </c>
      <c r="AB19" s="51">
        <v>262</v>
      </c>
    </row>
    <row r="20" spans="1:28" ht="24" customHeight="1" x14ac:dyDescent="0.2">
      <c r="A20" s="19" t="s">
        <v>27</v>
      </c>
      <c r="B20" s="45">
        <v>31</v>
      </c>
      <c r="C20" s="45">
        <v>136</v>
      </c>
      <c r="D20" s="45">
        <v>18</v>
      </c>
      <c r="E20" s="45">
        <v>0</v>
      </c>
      <c r="F20" s="8">
        <f t="shared" si="0"/>
        <v>187.5</v>
      </c>
      <c r="G20" s="35"/>
      <c r="H20" s="19" t="s">
        <v>24</v>
      </c>
      <c r="I20" s="46">
        <v>38</v>
      </c>
      <c r="J20" s="46">
        <v>146</v>
      </c>
      <c r="K20" s="46">
        <v>20</v>
      </c>
      <c r="L20" s="46">
        <v>3</v>
      </c>
      <c r="M20" s="8">
        <f t="shared" si="1"/>
        <v>212.5</v>
      </c>
      <c r="N20" s="2">
        <f>M17+M18+M19+M20</f>
        <v>791.5</v>
      </c>
      <c r="O20" s="19" t="s">
        <v>45</v>
      </c>
      <c r="P20" s="45">
        <v>24</v>
      </c>
      <c r="Q20" s="45">
        <v>131</v>
      </c>
      <c r="R20" s="45">
        <v>17</v>
      </c>
      <c r="S20" s="45">
        <v>1</v>
      </c>
      <c r="T20" s="8">
        <f t="shared" si="2"/>
        <v>179.5</v>
      </c>
      <c r="U20" s="2">
        <f t="shared" si="5"/>
        <v>734</v>
      </c>
      <c r="AB20" s="51">
        <v>275</v>
      </c>
    </row>
    <row r="21" spans="1:28" ht="24" customHeight="1" thickBot="1" x14ac:dyDescent="0.25">
      <c r="A21" s="19" t="s">
        <v>28</v>
      </c>
      <c r="B21" s="46">
        <v>32</v>
      </c>
      <c r="C21" s="46">
        <v>147</v>
      </c>
      <c r="D21" s="46">
        <v>13</v>
      </c>
      <c r="E21" s="46">
        <v>1</v>
      </c>
      <c r="F21" s="6">
        <f t="shared" si="0"/>
        <v>191.5</v>
      </c>
      <c r="G21" s="36"/>
      <c r="H21" s="20" t="s">
        <v>25</v>
      </c>
      <c r="I21" s="46">
        <v>36</v>
      </c>
      <c r="J21" s="46">
        <v>146</v>
      </c>
      <c r="K21" s="46">
        <v>26</v>
      </c>
      <c r="L21" s="46">
        <v>2</v>
      </c>
      <c r="M21" s="6">
        <f t="shared" si="1"/>
        <v>221</v>
      </c>
      <c r="N21" s="2">
        <f>M18+M19+M20+M21</f>
        <v>847.5</v>
      </c>
      <c r="O21" s="21" t="s">
        <v>46</v>
      </c>
      <c r="P21" s="47">
        <v>29</v>
      </c>
      <c r="Q21" s="47">
        <v>138</v>
      </c>
      <c r="R21" s="47">
        <v>18</v>
      </c>
      <c r="S21" s="47">
        <v>1</v>
      </c>
      <c r="T21" s="7">
        <f t="shared" si="2"/>
        <v>191</v>
      </c>
      <c r="U21" s="3">
        <f t="shared" si="5"/>
        <v>755</v>
      </c>
      <c r="AB21" s="5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130</v>
      </c>
      <c r="D22" s="46">
        <v>22</v>
      </c>
      <c r="E22" s="46">
        <v>2</v>
      </c>
      <c r="F22" s="6">
        <f t="shared" si="0"/>
        <v>194.5</v>
      </c>
      <c r="G22" s="2"/>
      <c r="H22" s="21" t="s">
        <v>26</v>
      </c>
      <c r="I22" s="47">
        <v>55</v>
      </c>
      <c r="J22" s="47">
        <v>167</v>
      </c>
      <c r="K22" s="47">
        <v>18</v>
      </c>
      <c r="L22" s="47">
        <v>2</v>
      </c>
      <c r="M22" s="6">
        <f t="shared" si="1"/>
        <v>235.5</v>
      </c>
      <c r="N22" s="3">
        <f>M19+M20+M21+M22</f>
        <v>879.5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1081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879.5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868.5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7246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148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43025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75</v>
      </c>
      <c r="C10" s="46">
        <v>151</v>
      </c>
      <c r="D10" s="46">
        <v>0</v>
      </c>
      <c r="E10" s="46">
        <v>1</v>
      </c>
      <c r="F10" s="48">
        <f>B10*0.5+C10*1+D10*2+E10*2.5</f>
        <v>191</v>
      </c>
      <c r="G10" s="2"/>
      <c r="H10" s="19" t="s">
        <v>4</v>
      </c>
      <c r="I10" s="46">
        <v>28</v>
      </c>
      <c r="J10" s="46">
        <v>162</v>
      </c>
      <c r="K10" s="46">
        <v>0</v>
      </c>
      <c r="L10" s="46">
        <v>0</v>
      </c>
      <c r="M10" s="6">
        <f>I10*0.5+J10*1+K10*2+L10*2.5</f>
        <v>176</v>
      </c>
      <c r="N10" s="9">
        <f>F20+F21+F22+M10</f>
        <v>681</v>
      </c>
      <c r="O10" s="19" t="s">
        <v>43</v>
      </c>
      <c r="P10" s="46">
        <v>41</v>
      </c>
      <c r="Q10" s="46">
        <v>157</v>
      </c>
      <c r="R10" s="46">
        <v>1</v>
      </c>
      <c r="S10" s="46">
        <v>3</v>
      </c>
      <c r="T10" s="6">
        <f>P10*0.5+Q10*1+R10*2+S10*2.5</f>
        <v>187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63</v>
      </c>
      <c r="C11" s="46">
        <v>177</v>
      </c>
      <c r="D11" s="46">
        <v>0</v>
      </c>
      <c r="E11" s="46">
        <v>1</v>
      </c>
      <c r="F11" s="6">
        <f t="shared" ref="F11:F22" si="0">B11*0.5+C11*1+D11*2+E11*2.5</f>
        <v>211</v>
      </c>
      <c r="G11" s="2"/>
      <c r="H11" s="19" t="s">
        <v>5</v>
      </c>
      <c r="I11" s="46">
        <v>27</v>
      </c>
      <c r="J11" s="46">
        <v>168</v>
      </c>
      <c r="K11" s="46">
        <v>0</v>
      </c>
      <c r="L11" s="46">
        <v>1</v>
      </c>
      <c r="M11" s="6">
        <f t="shared" ref="M11:M22" si="1">I11*0.5+J11*1+K11*2+L11*2.5</f>
        <v>184</v>
      </c>
      <c r="N11" s="9">
        <f>F21+F22+M10+M11</f>
        <v>698</v>
      </c>
      <c r="O11" s="19" t="s">
        <v>44</v>
      </c>
      <c r="P11" s="46">
        <v>36</v>
      </c>
      <c r="Q11" s="46">
        <v>149</v>
      </c>
      <c r="R11" s="46">
        <v>0</v>
      </c>
      <c r="S11" s="46">
        <v>1</v>
      </c>
      <c r="T11" s="6">
        <f t="shared" ref="T11:T21" si="2">P11*0.5+Q11*1+R11*2+S11*2.5</f>
        <v>169.5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184</v>
      </c>
      <c r="D12" s="46">
        <v>2</v>
      </c>
      <c r="E12" s="46">
        <v>3</v>
      </c>
      <c r="F12" s="6">
        <f t="shared" si="0"/>
        <v>219.5</v>
      </c>
      <c r="G12" s="2"/>
      <c r="H12" s="19" t="s">
        <v>6</v>
      </c>
      <c r="I12" s="46">
        <v>35</v>
      </c>
      <c r="J12" s="46">
        <v>167</v>
      </c>
      <c r="K12" s="46">
        <v>1</v>
      </c>
      <c r="L12" s="46">
        <v>1</v>
      </c>
      <c r="M12" s="6">
        <f t="shared" si="1"/>
        <v>189</v>
      </c>
      <c r="N12" s="2">
        <f>F22+M10+M11+M12</f>
        <v>728</v>
      </c>
      <c r="O12" s="19" t="s">
        <v>32</v>
      </c>
      <c r="P12" s="46">
        <v>42</v>
      </c>
      <c r="Q12" s="46">
        <v>155</v>
      </c>
      <c r="R12" s="46">
        <v>0</v>
      </c>
      <c r="S12" s="46">
        <v>2</v>
      </c>
      <c r="T12" s="6">
        <f t="shared" si="2"/>
        <v>181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168</v>
      </c>
      <c r="D13" s="46">
        <v>0</v>
      </c>
      <c r="E13" s="46">
        <v>1</v>
      </c>
      <c r="F13" s="6">
        <f t="shared" si="0"/>
        <v>188.5</v>
      </c>
      <c r="G13" s="2">
        <f>F10+F11+F12+F13</f>
        <v>810</v>
      </c>
      <c r="H13" s="19" t="s">
        <v>7</v>
      </c>
      <c r="I13" s="46">
        <v>36</v>
      </c>
      <c r="J13" s="46">
        <v>155</v>
      </c>
      <c r="K13" s="46">
        <v>4</v>
      </c>
      <c r="L13" s="46">
        <v>4</v>
      </c>
      <c r="M13" s="6">
        <f t="shared" si="1"/>
        <v>191</v>
      </c>
      <c r="N13" s="2">
        <f t="shared" ref="N13:N18" si="3">M10+M11+M12+M13</f>
        <v>740</v>
      </c>
      <c r="O13" s="19" t="s">
        <v>33</v>
      </c>
      <c r="P13" s="46">
        <v>35</v>
      </c>
      <c r="Q13" s="46">
        <v>165</v>
      </c>
      <c r="R13" s="46">
        <v>0</v>
      </c>
      <c r="S13" s="46">
        <v>0</v>
      </c>
      <c r="T13" s="6">
        <f t="shared" si="2"/>
        <v>182.5</v>
      </c>
      <c r="U13" s="2">
        <f t="shared" ref="U13:U21" si="4">T10+T11+T12+T13</f>
        <v>720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29</v>
      </c>
      <c r="C14" s="46">
        <v>151</v>
      </c>
      <c r="D14" s="46">
        <v>0</v>
      </c>
      <c r="E14" s="46">
        <v>3</v>
      </c>
      <c r="F14" s="6">
        <f t="shared" si="0"/>
        <v>173</v>
      </c>
      <c r="G14" s="2">
        <f t="shared" ref="G14:G19" si="5">F11+F12+F13+F14</f>
        <v>792</v>
      </c>
      <c r="H14" s="19" t="s">
        <v>9</v>
      </c>
      <c r="I14" s="46">
        <v>26</v>
      </c>
      <c r="J14" s="46">
        <v>131</v>
      </c>
      <c r="K14" s="46">
        <v>0</v>
      </c>
      <c r="L14" s="46">
        <v>2</v>
      </c>
      <c r="M14" s="6">
        <f t="shared" si="1"/>
        <v>149</v>
      </c>
      <c r="N14" s="2">
        <f t="shared" si="3"/>
        <v>713</v>
      </c>
      <c r="O14" s="19" t="s">
        <v>29</v>
      </c>
      <c r="P14" s="45">
        <v>40</v>
      </c>
      <c r="Q14" s="45">
        <v>144</v>
      </c>
      <c r="R14" s="45">
        <v>1</v>
      </c>
      <c r="S14" s="45">
        <v>2</v>
      </c>
      <c r="T14" s="6">
        <f t="shared" si="2"/>
        <v>171</v>
      </c>
      <c r="U14" s="2">
        <f t="shared" si="4"/>
        <v>704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30</v>
      </c>
      <c r="C15" s="46">
        <v>151</v>
      </c>
      <c r="D15" s="46">
        <v>0</v>
      </c>
      <c r="E15" s="46">
        <v>1</v>
      </c>
      <c r="F15" s="6">
        <f t="shared" si="0"/>
        <v>168.5</v>
      </c>
      <c r="G15" s="2">
        <f t="shared" si="5"/>
        <v>749.5</v>
      </c>
      <c r="H15" s="19" t="s">
        <v>12</v>
      </c>
      <c r="I15" s="46">
        <v>28</v>
      </c>
      <c r="J15" s="46">
        <v>142</v>
      </c>
      <c r="K15" s="46">
        <v>0</v>
      </c>
      <c r="L15" s="46">
        <v>0</v>
      </c>
      <c r="M15" s="6">
        <f t="shared" si="1"/>
        <v>156</v>
      </c>
      <c r="N15" s="2">
        <f t="shared" si="3"/>
        <v>685</v>
      </c>
      <c r="O15" s="18" t="s">
        <v>30</v>
      </c>
      <c r="P15" s="46">
        <v>39</v>
      </c>
      <c r="Q15" s="46">
        <v>150</v>
      </c>
      <c r="R15" s="46">
        <v>0</v>
      </c>
      <c r="S15" s="46">
        <v>2</v>
      </c>
      <c r="T15" s="6">
        <f t="shared" si="2"/>
        <v>174.5</v>
      </c>
      <c r="U15" s="2">
        <f t="shared" si="4"/>
        <v>709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36</v>
      </c>
      <c r="C16" s="46">
        <v>121</v>
      </c>
      <c r="D16" s="46">
        <v>0</v>
      </c>
      <c r="E16" s="46">
        <v>4</v>
      </c>
      <c r="F16" s="6">
        <f t="shared" si="0"/>
        <v>149</v>
      </c>
      <c r="G16" s="2">
        <f t="shared" si="5"/>
        <v>679</v>
      </c>
      <c r="H16" s="19" t="s">
        <v>15</v>
      </c>
      <c r="I16" s="46">
        <v>30</v>
      </c>
      <c r="J16" s="46">
        <v>139</v>
      </c>
      <c r="K16" s="46">
        <v>0</v>
      </c>
      <c r="L16" s="46">
        <v>1</v>
      </c>
      <c r="M16" s="6">
        <f t="shared" si="1"/>
        <v>156.5</v>
      </c>
      <c r="N16" s="2">
        <f t="shared" si="3"/>
        <v>652.5</v>
      </c>
      <c r="O16" s="19" t="s">
        <v>8</v>
      </c>
      <c r="P16" s="46">
        <v>51</v>
      </c>
      <c r="Q16" s="46">
        <v>141</v>
      </c>
      <c r="R16" s="46">
        <v>0</v>
      </c>
      <c r="S16" s="46">
        <v>1</v>
      </c>
      <c r="T16" s="6">
        <f t="shared" si="2"/>
        <v>169</v>
      </c>
      <c r="U16" s="2">
        <f t="shared" si="4"/>
        <v>697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137</v>
      </c>
      <c r="D17" s="46">
        <v>0</v>
      </c>
      <c r="E17" s="46">
        <v>4</v>
      </c>
      <c r="F17" s="6">
        <f t="shared" si="0"/>
        <v>162.5</v>
      </c>
      <c r="G17" s="2">
        <f t="shared" si="5"/>
        <v>653</v>
      </c>
      <c r="H17" s="19" t="s">
        <v>18</v>
      </c>
      <c r="I17" s="46">
        <v>34</v>
      </c>
      <c r="J17" s="46">
        <v>109</v>
      </c>
      <c r="K17" s="46">
        <v>0</v>
      </c>
      <c r="L17" s="46">
        <v>3</v>
      </c>
      <c r="M17" s="6">
        <f t="shared" si="1"/>
        <v>133.5</v>
      </c>
      <c r="N17" s="2">
        <f t="shared" si="3"/>
        <v>595</v>
      </c>
      <c r="O17" s="19" t="s">
        <v>10</v>
      </c>
      <c r="P17" s="46">
        <v>38</v>
      </c>
      <c r="Q17" s="46">
        <v>155</v>
      </c>
      <c r="R17" s="46">
        <v>4</v>
      </c>
      <c r="S17" s="46">
        <v>0</v>
      </c>
      <c r="T17" s="6">
        <f t="shared" si="2"/>
        <v>182</v>
      </c>
      <c r="U17" s="2">
        <f t="shared" si="4"/>
        <v>696.5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142</v>
      </c>
      <c r="D18" s="46">
        <v>0</v>
      </c>
      <c r="E18" s="46">
        <v>1</v>
      </c>
      <c r="F18" s="6">
        <f t="shared" si="0"/>
        <v>160</v>
      </c>
      <c r="G18" s="2">
        <f t="shared" si="5"/>
        <v>640</v>
      </c>
      <c r="H18" s="19" t="s">
        <v>20</v>
      </c>
      <c r="I18" s="46">
        <v>51</v>
      </c>
      <c r="J18" s="46">
        <v>141</v>
      </c>
      <c r="K18" s="46">
        <v>1</v>
      </c>
      <c r="L18" s="46">
        <v>1</v>
      </c>
      <c r="M18" s="6">
        <f t="shared" si="1"/>
        <v>171</v>
      </c>
      <c r="N18" s="2">
        <f t="shared" si="3"/>
        <v>617</v>
      </c>
      <c r="O18" s="19" t="s">
        <v>13</v>
      </c>
      <c r="P18" s="46">
        <v>48</v>
      </c>
      <c r="Q18" s="46">
        <v>168</v>
      </c>
      <c r="R18" s="46">
        <v>4</v>
      </c>
      <c r="S18" s="46">
        <v>2</v>
      </c>
      <c r="T18" s="6">
        <f t="shared" si="2"/>
        <v>205</v>
      </c>
      <c r="U18" s="2">
        <f t="shared" si="4"/>
        <v>730.5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157</v>
      </c>
      <c r="D19" s="47">
        <v>0</v>
      </c>
      <c r="E19" s="47">
        <v>3</v>
      </c>
      <c r="F19" s="7">
        <f t="shared" si="0"/>
        <v>178</v>
      </c>
      <c r="G19" s="3">
        <f t="shared" si="5"/>
        <v>649.5</v>
      </c>
      <c r="H19" s="20" t="s">
        <v>22</v>
      </c>
      <c r="I19" s="45">
        <v>43</v>
      </c>
      <c r="J19" s="45">
        <v>152</v>
      </c>
      <c r="K19" s="45">
        <v>0</v>
      </c>
      <c r="L19" s="45">
        <v>1</v>
      </c>
      <c r="M19" s="6">
        <f t="shared" si="1"/>
        <v>176</v>
      </c>
      <c r="N19" s="2">
        <f>M16+M17+M18+M19</f>
        <v>637</v>
      </c>
      <c r="O19" s="19" t="s">
        <v>16</v>
      </c>
      <c r="P19" s="46">
        <v>37</v>
      </c>
      <c r="Q19" s="46">
        <v>169</v>
      </c>
      <c r="R19" s="46">
        <v>0</v>
      </c>
      <c r="S19" s="46">
        <v>1</v>
      </c>
      <c r="T19" s="6">
        <f t="shared" si="2"/>
        <v>190</v>
      </c>
      <c r="U19" s="2">
        <f t="shared" si="4"/>
        <v>746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144</v>
      </c>
      <c r="D20" s="45">
        <v>0</v>
      </c>
      <c r="E20" s="45">
        <v>3</v>
      </c>
      <c r="F20" s="8">
        <f t="shared" si="0"/>
        <v>167</v>
      </c>
      <c r="G20" s="35"/>
      <c r="H20" s="19" t="s">
        <v>24</v>
      </c>
      <c r="I20" s="46">
        <v>42</v>
      </c>
      <c r="J20" s="46">
        <v>166</v>
      </c>
      <c r="K20" s="46">
        <v>1</v>
      </c>
      <c r="L20" s="46">
        <v>3</v>
      </c>
      <c r="M20" s="8">
        <f t="shared" si="1"/>
        <v>196.5</v>
      </c>
      <c r="N20" s="2">
        <f>M17+M18+M19+M20</f>
        <v>677</v>
      </c>
      <c r="O20" s="19" t="s">
        <v>45</v>
      </c>
      <c r="P20" s="45">
        <v>33</v>
      </c>
      <c r="Q20" s="45">
        <v>123</v>
      </c>
      <c r="R20" s="45">
        <v>0</v>
      </c>
      <c r="S20" s="45">
        <v>0</v>
      </c>
      <c r="T20" s="8">
        <f t="shared" si="2"/>
        <v>139.5</v>
      </c>
      <c r="U20" s="2">
        <f t="shared" si="4"/>
        <v>716.5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23</v>
      </c>
      <c r="C21" s="46">
        <v>135</v>
      </c>
      <c r="D21" s="46">
        <v>0</v>
      </c>
      <c r="E21" s="46">
        <v>5</v>
      </c>
      <c r="F21" s="6">
        <f t="shared" si="0"/>
        <v>159</v>
      </c>
      <c r="G21" s="36"/>
      <c r="H21" s="20" t="s">
        <v>25</v>
      </c>
      <c r="I21" s="46">
        <v>36</v>
      </c>
      <c r="J21" s="46">
        <v>138</v>
      </c>
      <c r="K21" s="46">
        <v>0</v>
      </c>
      <c r="L21" s="46">
        <v>1</v>
      </c>
      <c r="M21" s="6">
        <f t="shared" si="1"/>
        <v>158.5</v>
      </c>
      <c r="N21" s="2">
        <f>M18+M19+M20+M21</f>
        <v>702</v>
      </c>
      <c r="O21" s="21" t="s">
        <v>46</v>
      </c>
      <c r="P21" s="47">
        <v>39</v>
      </c>
      <c r="Q21" s="47">
        <v>134</v>
      </c>
      <c r="R21" s="47">
        <v>0</v>
      </c>
      <c r="S21" s="47">
        <v>1</v>
      </c>
      <c r="T21" s="7">
        <f t="shared" si="2"/>
        <v>156</v>
      </c>
      <c r="U21" s="3">
        <f t="shared" si="4"/>
        <v>690.5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150</v>
      </c>
      <c r="D22" s="46">
        <v>1</v>
      </c>
      <c r="E22" s="46">
        <v>4</v>
      </c>
      <c r="F22" s="6">
        <f t="shared" si="0"/>
        <v>179</v>
      </c>
      <c r="G22" s="2"/>
      <c r="H22" s="21" t="s">
        <v>26</v>
      </c>
      <c r="I22" s="47">
        <v>43</v>
      </c>
      <c r="J22" s="47">
        <v>137</v>
      </c>
      <c r="K22" s="47">
        <v>1</v>
      </c>
      <c r="L22" s="47">
        <v>1</v>
      </c>
      <c r="M22" s="6">
        <f t="shared" si="1"/>
        <v>163</v>
      </c>
      <c r="N22" s="3">
        <f>M19+M20+M21+M22</f>
        <v>694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810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740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746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72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7246</v>
      </c>
      <c r="M6" s="151"/>
      <c r="N6" s="151"/>
      <c r="O6" s="12"/>
      <c r="P6" s="146" t="s">
        <v>58</v>
      </c>
      <c r="Q6" s="146"/>
      <c r="R6" s="146"/>
      <c r="S6" s="161">
        <f>'G-1'!S6:U6</f>
        <v>43025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131</v>
      </c>
      <c r="C10" s="46">
        <f>'G-1'!C10+'G-2'!C10+'G-4'!C10</f>
        <v>453</v>
      </c>
      <c r="D10" s="46">
        <f>'G-1'!D10+'G-2'!D10+'G-4'!D10</f>
        <v>51</v>
      </c>
      <c r="E10" s="46">
        <f>'G-1'!E10+'G-2'!E10+'G-4'!E10</f>
        <v>9</v>
      </c>
      <c r="F10" s="6">
        <f t="shared" ref="F10:F22" si="0">B10*0.5+C10*1+D10*2+E10*2.5</f>
        <v>643</v>
      </c>
      <c r="G10" s="2"/>
      <c r="H10" s="19" t="s">
        <v>4</v>
      </c>
      <c r="I10" s="46">
        <f>'G-1'!I10+'G-2'!I10+'G-4'!I10</f>
        <v>82</v>
      </c>
      <c r="J10" s="46">
        <f>'G-1'!J10+'G-2'!J10+'G-4'!J10</f>
        <v>436</v>
      </c>
      <c r="K10" s="46">
        <f>'G-1'!K10+'G-2'!K10+'G-4'!K10</f>
        <v>40</v>
      </c>
      <c r="L10" s="46">
        <f>'G-1'!L10+'G-2'!L10+'G-4'!L10</f>
        <v>5</v>
      </c>
      <c r="M10" s="6">
        <f t="shared" ref="M10:M22" si="1">I10*0.5+J10*1+K10*2+L10*2.5</f>
        <v>569.5</v>
      </c>
      <c r="N10" s="9">
        <f>F20+F21+F22+M10</f>
        <v>2278</v>
      </c>
      <c r="O10" s="19" t="s">
        <v>43</v>
      </c>
      <c r="P10" s="46">
        <f>'G-1'!P10+'G-2'!P10+'G-4'!P10</f>
        <v>96</v>
      </c>
      <c r="Q10" s="46">
        <f>'G-1'!Q10+'G-2'!Q10+'G-4'!Q10</f>
        <v>438</v>
      </c>
      <c r="R10" s="46">
        <f>'G-1'!R10+'G-2'!R10+'G-4'!R10</f>
        <v>40</v>
      </c>
      <c r="S10" s="46">
        <f>'G-1'!S10+'G-2'!S10+'G-4'!S10</f>
        <v>9</v>
      </c>
      <c r="T10" s="6">
        <f t="shared" ref="T10:T21" si="2">P10*0.5+Q10*1+R10*2+S10*2.5</f>
        <v>588.5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125</v>
      </c>
      <c r="C11" s="46">
        <f>'G-1'!C11+'G-2'!C11+'G-4'!C11</f>
        <v>508</v>
      </c>
      <c r="D11" s="46">
        <f>'G-1'!D11+'G-2'!D11+'G-4'!D11</f>
        <v>52</v>
      </c>
      <c r="E11" s="46">
        <f>'G-1'!E11+'G-2'!E11+'G-4'!E11</f>
        <v>4</v>
      </c>
      <c r="F11" s="6">
        <f t="shared" si="0"/>
        <v>684.5</v>
      </c>
      <c r="G11" s="2"/>
      <c r="H11" s="19" t="s">
        <v>5</v>
      </c>
      <c r="I11" s="46">
        <f>'G-1'!I11+'G-2'!I11+'G-4'!I11</f>
        <v>80</v>
      </c>
      <c r="J11" s="46">
        <f>'G-1'!J11+'G-2'!J11+'G-4'!J11</f>
        <v>434</v>
      </c>
      <c r="K11" s="46">
        <f>'G-1'!K11+'G-2'!K11+'G-4'!K11</f>
        <v>30</v>
      </c>
      <c r="L11" s="46">
        <f>'G-1'!L11+'G-2'!L11+'G-4'!L11</f>
        <v>6</v>
      </c>
      <c r="M11" s="6">
        <f t="shared" si="1"/>
        <v>549</v>
      </c>
      <c r="N11" s="9">
        <f>F21+F22+M10+M11</f>
        <v>2274</v>
      </c>
      <c r="O11" s="19" t="s">
        <v>44</v>
      </c>
      <c r="P11" s="46">
        <f>'G-1'!P11+'G-2'!P11+'G-4'!P11</f>
        <v>112</v>
      </c>
      <c r="Q11" s="46">
        <f>'G-1'!Q11+'G-2'!Q11+'G-4'!Q11</f>
        <v>419</v>
      </c>
      <c r="R11" s="46">
        <f>'G-1'!R11+'G-2'!R11+'G-4'!R11</f>
        <v>37</v>
      </c>
      <c r="S11" s="46">
        <f>'G-1'!S11+'G-2'!S11+'G-4'!S11</f>
        <v>7</v>
      </c>
      <c r="T11" s="6">
        <f t="shared" si="2"/>
        <v>566.5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95</v>
      </c>
      <c r="C12" s="46">
        <f>'G-1'!C12+'G-2'!C12+'G-4'!C12</f>
        <v>519</v>
      </c>
      <c r="D12" s="46">
        <f>'G-1'!D12+'G-2'!D12+'G-4'!D12</f>
        <v>49</v>
      </c>
      <c r="E12" s="46">
        <f>'G-1'!E12+'G-2'!E12+'G-4'!E12</f>
        <v>7</v>
      </c>
      <c r="F12" s="6">
        <f t="shared" si="0"/>
        <v>682</v>
      </c>
      <c r="G12" s="2"/>
      <c r="H12" s="19" t="s">
        <v>6</v>
      </c>
      <c r="I12" s="46">
        <f>'G-1'!I12+'G-2'!I12+'G-4'!I12</f>
        <v>85</v>
      </c>
      <c r="J12" s="46">
        <f>'G-1'!J12+'G-2'!J12+'G-4'!J12</f>
        <v>458</v>
      </c>
      <c r="K12" s="46">
        <f>'G-1'!K12+'G-2'!K12+'G-4'!K12</f>
        <v>35</v>
      </c>
      <c r="L12" s="46">
        <f>'G-1'!L12+'G-2'!L12+'G-4'!L12</f>
        <v>11</v>
      </c>
      <c r="M12" s="6">
        <f t="shared" si="1"/>
        <v>598</v>
      </c>
      <c r="N12" s="2">
        <f>F22+M10+M11+M12</f>
        <v>2321.5</v>
      </c>
      <c r="O12" s="19" t="s">
        <v>32</v>
      </c>
      <c r="P12" s="46">
        <f>'G-1'!P12+'G-2'!P12+'G-4'!P12</f>
        <v>110</v>
      </c>
      <c r="Q12" s="46">
        <f>'G-1'!Q12+'G-2'!Q12+'G-4'!Q12</f>
        <v>474</v>
      </c>
      <c r="R12" s="46">
        <f>'G-1'!R12+'G-2'!R12+'G-4'!R12</f>
        <v>41</v>
      </c>
      <c r="S12" s="46">
        <f>'G-1'!S12+'G-2'!S12+'G-4'!S12</f>
        <v>10</v>
      </c>
      <c r="T12" s="6">
        <f t="shared" si="2"/>
        <v>636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106</v>
      </c>
      <c r="C13" s="46">
        <f>'G-1'!C13+'G-2'!C13+'G-4'!C13</f>
        <v>492</v>
      </c>
      <c r="D13" s="46">
        <f>'G-1'!D13+'G-2'!D13+'G-4'!D13</f>
        <v>50</v>
      </c>
      <c r="E13" s="46">
        <f>'G-1'!E13+'G-2'!E13+'G-4'!E13</f>
        <v>6</v>
      </c>
      <c r="F13" s="6">
        <f t="shared" si="0"/>
        <v>660</v>
      </c>
      <c r="G13" s="2">
        <f t="shared" ref="G13:G19" si="3">F10+F11+F12+F13</f>
        <v>2669.5</v>
      </c>
      <c r="H13" s="19" t="s">
        <v>7</v>
      </c>
      <c r="I13" s="46">
        <f>'G-1'!I13+'G-2'!I13+'G-4'!I13</f>
        <v>92</v>
      </c>
      <c r="J13" s="46">
        <f>'G-1'!J13+'G-2'!J13+'G-4'!J13</f>
        <v>446</v>
      </c>
      <c r="K13" s="46">
        <f>'G-1'!K13+'G-2'!K13+'G-4'!K13</f>
        <v>45</v>
      </c>
      <c r="L13" s="46">
        <f>'G-1'!L13+'G-2'!L13+'G-4'!L13</f>
        <v>9</v>
      </c>
      <c r="M13" s="6">
        <f t="shared" si="1"/>
        <v>604.5</v>
      </c>
      <c r="N13" s="2">
        <f t="shared" ref="N13:N18" si="4">M10+M11+M12+M13</f>
        <v>2321</v>
      </c>
      <c r="O13" s="19" t="s">
        <v>33</v>
      </c>
      <c r="P13" s="46">
        <f>'G-1'!P13+'G-2'!P13+'G-4'!P13</f>
        <v>95</v>
      </c>
      <c r="Q13" s="46">
        <f>'G-1'!Q13+'G-2'!Q13+'G-4'!Q13</f>
        <v>449</v>
      </c>
      <c r="R13" s="46">
        <f>'G-1'!R13+'G-2'!R13+'G-4'!R13</f>
        <v>38</v>
      </c>
      <c r="S13" s="46">
        <f>'G-1'!S13+'G-2'!S13+'G-4'!S13</f>
        <v>6</v>
      </c>
      <c r="T13" s="6">
        <f t="shared" si="2"/>
        <v>587.5</v>
      </c>
      <c r="U13" s="2">
        <f t="shared" ref="U13:U21" si="5">T10+T11+T12+T13</f>
        <v>2378.5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87</v>
      </c>
      <c r="C14" s="46">
        <f>'G-1'!C14+'G-2'!C14+'G-4'!C14</f>
        <v>442</v>
      </c>
      <c r="D14" s="46">
        <f>'G-1'!D14+'G-2'!D14+'G-4'!D14</f>
        <v>48</v>
      </c>
      <c r="E14" s="46">
        <f>'G-1'!E14+'G-2'!E14+'G-4'!E14</f>
        <v>8</v>
      </c>
      <c r="F14" s="6">
        <f t="shared" si="0"/>
        <v>601.5</v>
      </c>
      <c r="G14" s="2">
        <f t="shared" si="3"/>
        <v>2628</v>
      </c>
      <c r="H14" s="19" t="s">
        <v>9</v>
      </c>
      <c r="I14" s="46">
        <f>'G-1'!I14+'G-2'!I14+'G-4'!I14</f>
        <v>91</v>
      </c>
      <c r="J14" s="46">
        <f>'G-1'!J14+'G-2'!J14+'G-4'!J14</f>
        <v>436</v>
      </c>
      <c r="K14" s="46">
        <f>'G-1'!K14+'G-2'!K14+'G-4'!K14</f>
        <v>38</v>
      </c>
      <c r="L14" s="46">
        <f>'G-1'!L14+'G-2'!L14+'G-4'!L14</f>
        <v>6</v>
      </c>
      <c r="M14" s="6">
        <f t="shared" si="1"/>
        <v>572.5</v>
      </c>
      <c r="N14" s="2">
        <f t="shared" si="4"/>
        <v>2324</v>
      </c>
      <c r="O14" s="19" t="s">
        <v>29</v>
      </c>
      <c r="P14" s="46">
        <f>'G-1'!P14+'G-2'!P14+'G-4'!P14</f>
        <v>121</v>
      </c>
      <c r="Q14" s="46">
        <f>'G-1'!Q14+'G-2'!Q14+'G-4'!Q14</f>
        <v>425</v>
      </c>
      <c r="R14" s="46">
        <f>'G-1'!R14+'G-2'!R14+'G-4'!R14</f>
        <v>41</v>
      </c>
      <c r="S14" s="46">
        <f>'G-1'!S14+'G-2'!S14+'G-4'!S14</f>
        <v>8</v>
      </c>
      <c r="T14" s="6">
        <f t="shared" si="2"/>
        <v>587.5</v>
      </c>
      <c r="U14" s="2">
        <f t="shared" si="5"/>
        <v>2377.5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104</v>
      </c>
      <c r="C15" s="46">
        <f>'G-1'!C15+'G-2'!C15+'G-4'!C15</f>
        <v>441</v>
      </c>
      <c r="D15" s="46">
        <f>'G-1'!D15+'G-2'!D15+'G-4'!D15</f>
        <v>34</v>
      </c>
      <c r="E15" s="46">
        <f>'G-1'!E15+'G-2'!E15+'G-4'!E15</f>
        <v>10</v>
      </c>
      <c r="F15" s="6">
        <f t="shared" si="0"/>
        <v>586</v>
      </c>
      <c r="G15" s="2">
        <f t="shared" si="3"/>
        <v>2529.5</v>
      </c>
      <c r="H15" s="19" t="s">
        <v>12</v>
      </c>
      <c r="I15" s="46">
        <f>'G-1'!I15+'G-2'!I15+'G-4'!I15</f>
        <v>89</v>
      </c>
      <c r="J15" s="46">
        <f>'G-1'!J15+'G-2'!J15+'G-4'!J15</f>
        <v>447</v>
      </c>
      <c r="K15" s="46">
        <f>'G-1'!K15+'G-2'!K15+'G-4'!K15</f>
        <v>38</v>
      </c>
      <c r="L15" s="46">
        <f>'G-1'!L15+'G-2'!L15+'G-4'!L15</f>
        <v>5</v>
      </c>
      <c r="M15" s="6">
        <f t="shared" si="1"/>
        <v>580</v>
      </c>
      <c r="N15" s="2">
        <f t="shared" si="4"/>
        <v>2355</v>
      </c>
      <c r="O15" s="18" t="s">
        <v>30</v>
      </c>
      <c r="P15" s="46">
        <f>'G-1'!P15+'G-2'!P15+'G-4'!P15</f>
        <v>113</v>
      </c>
      <c r="Q15" s="46">
        <f>'G-1'!Q15+'G-2'!Q15+'G-4'!Q15</f>
        <v>480</v>
      </c>
      <c r="R15" s="46">
        <f>'G-1'!R15+'G-2'!R15+'G-4'!R15</f>
        <v>42</v>
      </c>
      <c r="S15" s="46">
        <f>'G-1'!S15+'G-2'!S15+'G-4'!S15</f>
        <v>10</v>
      </c>
      <c r="T15" s="6">
        <f t="shared" si="2"/>
        <v>645.5</v>
      </c>
      <c r="U15" s="2">
        <f t="shared" si="5"/>
        <v>2456.5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100</v>
      </c>
      <c r="C16" s="46">
        <f>'G-1'!C16+'G-2'!C16+'G-4'!C16</f>
        <v>437</v>
      </c>
      <c r="D16" s="46">
        <f>'G-1'!D16+'G-2'!D16+'G-4'!D16</f>
        <v>38</v>
      </c>
      <c r="E16" s="46">
        <f>'G-1'!E16+'G-2'!E16+'G-4'!E16</f>
        <v>7</v>
      </c>
      <c r="F16" s="6">
        <f t="shared" si="0"/>
        <v>580.5</v>
      </c>
      <c r="G16" s="2">
        <f t="shared" si="3"/>
        <v>2428</v>
      </c>
      <c r="H16" s="19" t="s">
        <v>15</v>
      </c>
      <c r="I16" s="46">
        <f>'G-1'!I16+'G-2'!I16+'G-4'!I16</f>
        <v>85</v>
      </c>
      <c r="J16" s="46">
        <f>'G-1'!J16+'G-2'!J16+'G-4'!J16</f>
        <v>436</v>
      </c>
      <c r="K16" s="46">
        <f>'G-1'!K16+'G-2'!K16+'G-4'!K16</f>
        <v>41</v>
      </c>
      <c r="L16" s="46">
        <f>'G-1'!L16+'G-2'!L16+'G-4'!L16</f>
        <v>6</v>
      </c>
      <c r="M16" s="6">
        <f t="shared" si="1"/>
        <v>575.5</v>
      </c>
      <c r="N16" s="2">
        <f t="shared" si="4"/>
        <v>2332.5</v>
      </c>
      <c r="O16" s="19" t="s">
        <v>8</v>
      </c>
      <c r="P16" s="46">
        <f>'G-1'!P16+'G-2'!P16+'G-4'!P16</f>
        <v>134</v>
      </c>
      <c r="Q16" s="46">
        <f>'G-1'!Q16+'G-2'!Q16+'G-4'!Q16</f>
        <v>484</v>
      </c>
      <c r="R16" s="46">
        <f>'G-1'!R16+'G-2'!R16+'G-4'!R16</f>
        <v>51</v>
      </c>
      <c r="S16" s="46">
        <f>'G-1'!S16+'G-2'!S16+'G-4'!S16</f>
        <v>1</v>
      </c>
      <c r="T16" s="6">
        <f t="shared" si="2"/>
        <v>655.5</v>
      </c>
      <c r="U16" s="2">
        <f t="shared" si="5"/>
        <v>2476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92</v>
      </c>
      <c r="C17" s="46">
        <f>'G-1'!C17+'G-2'!C17+'G-4'!C17</f>
        <v>411</v>
      </c>
      <c r="D17" s="46">
        <f>'G-1'!D17+'G-2'!D17+'G-4'!D17</f>
        <v>45</v>
      </c>
      <c r="E17" s="46">
        <f>'G-1'!E17+'G-2'!E17+'G-4'!E17</f>
        <v>10</v>
      </c>
      <c r="F17" s="6">
        <f t="shared" si="0"/>
        <v>572</v>
      </c>
      <c r="G17" s="2">
        <f t="shared" si="3"/>
        <v>2340</v>
      </c>
      <c r="H17" s="19" t="s">
        <v>18</v>
      </c>
      <c r="I17" s="46">
        <f>'G-1'!I17+'G-2'!I17+'G-4'!I17</f>
        <v>84</v>
      </c>
      <c r="J17" s="46">
        <f>'G-1'!J17+'G-2'!J17+'G-4'!J17</f>
        <v>386</v>
      </c>
      <c r="K17" s="46">
        <f>'G-1'!K17+'G-2'!K17+'G-4'!K17</f>
        <v>39</v>
      </c>
      <c r="L17" s="46">
        <f>'G-1'!L17+'G-2'!L17+'G-4'!L17</f>
        <v>7</v>
      </c>
      <c r="M17" s="6">
        <f t="shared" si="1"/>
        <v>523.5</v>
      </c>
      <c r="N17" s="2">
        <f t="shared" si="4"/>
        <v>2251.5</v>
      </c>
      <c r="O17" s="19" t="s">
        <v>10</v>
      </c>
      <c r="P17" s="46">
        <f>'G-1'!P17+'G-2'!P17+'G-4'!P17</f>
        <v>97</v>
      </c>
      <c r="Q17" s="46">
        <f>'G-1'!Q17+'G-2'!Q17+'G-4'!Q17</f>
        <v>417</v>
      </c>
      <c r="R17" s="46">
        <f>'G-1'!R17+'G-2'!R17+'G-4'!R17</f>
        <v>38</v>
      </c>
      <c r="S17" s="46">
        <f>'G-1'!S17+'G-2'!S17+'G-4'!S17</f>
        <v>5</v>
      </c>
      <c r="T17" s="6">
        <f t="shared" si="2"/>
        <v>554</v>
      </c>
      <c r="U17" s="2">
        <f t="shared" si="5"/>
        <v>2442.5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92</v>
      </c>
      <c r="C18" s="46">
        <f>'G-1'!C18+'G-2'!C18+'G-4'!C18</f>
        <v>428</v>
      </c>
      <c r="D18" s="46">
        <f>'G-1'!D18+'G-2'!D18+'G-4'!D18</f>
        <v>42</v>
      </c>
      <c r="E18" s="46">
        <f>'G-1'!E18+'G-2'!E18+'G-4'!E18</f>
        <v>10</v>
      </c>
      <c r="F18" s="6">
        <f t="shared" si="0"/>
        <v>583</v>
      </c>
      <c r="G18" s="2">
        <f t="shared" si="3"/>
        <v>2321.5</v>
      </c>
      <c r="H18" s="19" t="s">
        <v>20</v>
      </c>
      <c r="I18" s="46">
        <f>'G-1'!I18+'G-2'!I18+'G-4'!I18</f>
        <v>100</v>
      </c>
      <c r="J18" s="46">
        <f>'G-1'!J18+'G-2'!J18+'G-4'!J18</f>
        <v>453</v>
      </c>
      <c r="K18" s="46">
        <f>'G-1'!K18+'G-2'!K18+'G-4'!K18</f>
        <v>42</v>
      </c>
      <c r="L18" s="46">
        <f>'G-1'!L18+'G-2'!L18+'G-4'!L18</f>
        <v>8</v>
      </c>
      <c r="M18" s="6">
        <f t="shared" si="1"/>
        <v>607</v>
      </c>
      <c r="N18" s="2">
        <f t="shared" si="4"/>
        <v>2286</v>
      </c>
      <c r="O18" s="19" t="s">
        <v>13</v>
      </c>
      <c r="P18" s="46">
        <f>'G-1'!P18+'G-2'!P18+'G-4'!P18</f>
        <v>102</v>
      </c>
      <c r="Q18" s="46">
        <f>'G-1'!Q18+'G-2'!Q18+'G-4'!Q18</f>
        <v>439</v>
      </c>
      <c r="R18" s="46">
        <f>'G-1'!R18+'G-2'!R18+'G-4'!R18</f>
        <v>48</v>
      </c>
      <c r="S18" s="46">
        <f>'G-1'!S18+'G-2'!S18+'G-4'!S18</f>
        <v>2</v>
      </c>
      <c r="T18" s="6">
        <f t="shared" si="2"/>
        <v>591</v>
      </c>
      <c r="U18" s="2">
        <f t="shared" si="5"/>
        <v>2446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85</v>
      </c>
      <c r="C19" s="47">
        <f>'G-1'!C19+'G-2'!C19+'G-4'!C19</f>
        <v>465</v>
      </c>
      <c r="D19" s="47">
        <f>'G-1'!D19+'G-2'!D19+'G-4'!D19</f>
        <v>43</v>
      </c>
      <c r="E19" s="47">
        <f>'G-1'!E19+'G-2'!E19+'G-4'!E19</f>
        <v>8</v>
      </c>
      <c r="F19" s="7">
        <f t="shared" si="0"/>
        <v>613.5</v>
      </c>
      <c r="G19" s="3">
        <f t="shared" si="3"/>
        <v>2349</v>
      </c>
      <c r="H19" s="20" t="s">
        <v>22</v>
      </c>
      <c r="I19" s="46">
        <f>'G-1'!I19+'G-2'!I19+'G-4'!I19</f>
        <v>104</v>
      </c>
      <c r="J19" s="46">
        <f>'G-1'!J19+'G-2'!J19+'G-4'!J19</f>
        <v>453</v>
      </c>
      <c r="K19" s="46">
        <f>'G-1'!K19+'G-2'!K19+'G-4'!K19</f>
        <v>32</v>
      </c>
      <c r="L19" s="46">
        <f>'G-1'!L19+'G-2'!L19+'G-4'!L19</f>
        <v>12</v>
      </c>
      <c r="M19" s="6">
        <f t="shared" si="1"/>
        <v>599</v>
      </c>
      <c r="N19" s="2">
        <f>M16+M17+M18+M19</f>
        <v>2305</v>
      </c>
      <c r="O19" s="19" t="s">
        <v>16</v>
      </c>
      <c r="P19" s="46">
        <f>'G-1'!P19+'G-2'!P19+'G-4'!P19</f>
        <v>101</v>
      </c>
      <c r="Q19" s="46">
        <f>'G-1'!Q19+'G-2'!Q19+'G-4'!Q19</f>
        <v>427</v>
      </c>
      <c r="R19" s="46">
        <f>'G-1'!R19+'G-2'!R19+'G-4'!R19</f>
        <v>37</v>
      </c>
      <c r="S19" s="46">
        <f>'G-1'!S19+'G-2'!S19+'G-4'!S19</f>
        <v>4</v>
      </c>
      <c r="T19" s="6">
        <f t="shared" si="2"/>
        <v>561.5</v>
      </c>
      <c r="U19" s="2">
        <f t="shared" si="5"/>
        <v>2362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83</v>
      </c>
      <c r="C20" s="45">
        <f>'G-1'!C20+'G-2'!C20+'G-4'!C20</f>
        <v>428</v>
      </c>
      <c r="D20" s="45">
        <f>'G-1'!D20+'G-2'!D20+'G-4'!D20</f>
        <v>33</v>
      </c>
      <c r="E20" s="45">
        <f>'G-1'!E20+'G-2'!E20+'G-4'!E20</f>
        <v>7</v>
      </c>
      <c r="F20" s="8">
        <f t="shared" si="0"/>
        <v>553</v>
      </c>
      <c r="G20" s="35"/>
      <c r="H20" s="19" t="s">
        <v>24</v>
      </c>
      <c r="I20" s="46">
        <f>'G-1'!I20+'G-2'!I20+'G-4'!I20</f>
        <v>102</v>
      </c>
      <c r="J20" s="46">
        <f>'G-1'!J20+'G-2'!J20+'G-4'!J20</f>
        <v>486</v>
      </c>
      <c r="K20" s="46">
        <f>'G-1'!K20+'G-2'!K20+'G-4'!K20</f>
        <v>42</v>
      </c>
      <c r="L20" s="46">
        <f>'G-1'!L20+'G-2'!L20+'G-4'!L20</f>
        <v>6</v>
      </c>
      <c r="M20" s="8">
        <f t="shared" si="1"/>
        <v>636</v>
      </c>
      <c r="N20" s="2">
        <f>M17+M18+M19+M20</f>
        <v>2365.5</v>
      </c>
      <c r="O20" s="19" t="s">
        <v>45</v>
      </c>
      <c r="P20" s="46">
        <f>'G-1'!P20+'G-2'!P20+'G-4'!P20</f>
        <v>80</v>
      </c>
      <c r="Q20" s="46">
        <f>'G-1'!Q20+'G-2'!Q20+'G-4'!Q20</f>
        <v>418</v>
      </c>
      <c r="R20" s="46">
        <f>'G-1'!R20+'G-2'!R20+'G-4'!R20</f>
        <v>50</v>
      </c>
      <c r="S20" s="46">
        <f>'G-1'!S20+'G-2'!S20+'G-4'!S20</f>
        <v>2</v>
      </c>
      <c r="T20" s="8">
        <f t="shared" si="2"/>
        <v>563</v>
      </c>
      <c r="U20" s="2">
        <f t="shared" si="5"/>
        <v>2269.5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71</v>
      </c>
      <c r="C21" s="45">
        <f>'G-1'!C21+'G-2'!C21+'G-4'!C21</f>
        <v>421</v>
      </c>
      <c r="D21" s="45">
        <f>'G-1'!D21+'G-2'!D21+'G-4'!D21</f>
        <v>37</v>
      </c>
      <c r="E21" s="45">
        <f>'G-1'!E21+'G-2'!E21+'G-4'!E21</f>
        <v>8</v>
      </c>
      <c r="F21" s="6">
        <f t="shared" si="0"/>
        <v>550.5</v>
      </c>
      <c r="G21" s="36"/>
      <c r="H21" s="20" t="s">
        <v>25</v>
      </c>
      <c r="I21" s="46">
        <f>'G-1'!I21+'G-2'!I21+'G-4'!I21</f>
        <v>98</v>
      </c>
      <c r="J21" s="46">
        <f>'G-1'!J21+'G-2'!J21+'G-4'!J21</f>
        <v>461</v>
      </c>
      <c r="K21" s="46">
        <f>'G-1'!K21+'G-2'!K21+'G-4'!K21</f>
        <v>43</v>
      </c>
      <c r="L21" s="46">
        <f>'G-1'!L21+'G-2'!L21+'G-4'!L21</f>
        <v>6</v>
      </c>
      <c r="M21" s="6">
        <f t="shared" si="1"/>
        <v>611</v>
      </c>
      <c r="N21" s="2">
        <f>M18+M19+M20+M21</f>
        <v>2453</v>
      </c>
      <c r="O21" s="21" t="s">
        <v>46</v>
      </c>
      <c r="P21" s="47">
        <f>'G-1'!P21+'G-2'!P21+'G-4'!P21</f>
        <v>85</v>
      </c>
      <c r="Q21" s="47">
        <f>'G-1'!Q21+'G-2'!Q21+'G-4'!Q21</f>
        <v>416</v>
      </c>
      <c r="R21" s="47">
        <f>'G-1'!R21+'G-2'!R21+'G-4'!R21</f>
        <v>43</v>
      </c>
      <c r="S21" s="47">
        <f>'G-1'!S21+'G-2'!S21+'G-4'!S21</f>
        <v>2</v>
      </c>
      <c r="T21" s="7">
        <f t="shared" si="2"/>
        <v>549.5</v>
      </c>
      <c r="U21" s="3">
        <f t="shared" si="5"/>
        <v>2265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91</v>
      </c>
      <c r="C22" s="45">
        <f>'G-1'!C22+'G-2'!C22+'G-4'!C22</f>
        <v>435</v>
      </c>
      <c r="D22" s="45">
        <f>'G-1'!D22+'G-2'!D22+'G-4'!D22</f>
        <v>51</v>
      </c>
      <c r="E22" s="45">
        <f>'G-1'!E22+'G-2'!E22+'G-4'!E22</f>
        <v>9</v>
      </c>
      <c r="F22" s="6">
        <f t="shared" si="0"/>
        <v>605</v>
      </c>
      <c r="G22" s="2"/>
      <c r="H22" s="21" t="s">
        <v>26</v>
      </c>
      <c r="I22" s="46">
        <f>'G-1'!I22+'G-2'!I22+'G-4'!I22</f>
        <v>133</v>
      </c>
      <c r="J22" s="46">
        <f>'G-1'!J22+'G-2'!J22+'G-4'!J22</f>
        <v>415</v>
      </c>
      <c r="K22" s="46">
        <f>'G-1'!K22+'G-2'!K22+'G-4'!K22</f>
        <v>37</v>
      </c>
      <c r="L22" s="46">
        <f>'G-1'!L22+'G-2'!L22+'G-4'!L22</f>
        <v>6</v>
      </c>
      <c r="M22" s="6">
        <f t="shared" si="1"/>
        <v>570.5</v>
      </c>
      <c r="N22" s="3">
        <f>M19+M20+M21+M22</f>
        <v>2416.5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2669.5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2453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2476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M32" sqref="M3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72 X CARRERA 47</v>
      </c>
      <c r="D5" s="165"/>
      <c r="E5" s="165"/>
      <c r="F5" s="78"/>
      <c r="G5" s="79"/>
      <c r="H5" s="70" t="s">
        <v>53</v>
      </c>
      <c r="I5" s="166">
        <f>'G-1'!L5</f>
        <v>7246</v>
      </c>
      <c r="J5" s="166"/>
    </row>
    <row r="6" spans="1:10" x14ac:dyDescent="0.2">
      <c r="A6" s="146" t="s">
        <v>114</v>
      </c>
      <c r="B6" s="146"/>
      <c r="C6" s="167" t="s">
        <v>152</v>
      </c>
      <c r="D6" s="167"/>
      <c r="E6" s="167"/>
      <c r="F6" s="78"/>
      <c r="G6" s="79"/>
      <c r="H6" s="70" t="s">
        <v>58</v>
      </c>
      <c r="I6" s="168">
        <f>'G-1'!S6</f>
        <v>43025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50</v>
      </c>
      <c r="F11" s="93">
        <v>270</v>
      </c>
      <c r="G11" s="93">
        <v>253</v>
      </c>
      <c r="H11" s="93">
        <v>49</v>
      </c>
      <c r="I11" s="93">
        <v>2</v>
      </c>
      <c r="J11" s="94">
        <f>IF(I11=0,"0,00",I11/SUM(I10:I12)*100)</f>
        <v>3.3333333333333335</v>
      </c>
    </row>
    <row r="12" spans="1:10" x14ac:dyDescent="0.2">
      <c r="A12" s="179"/>
      <c r="B12" s="182"/>
      <c r="C12" s="95" t="s">
        <v>136</v>
      </c>
      <c r="D12" s="96" t="s">
        <v>129</v>
      </c>
      <c r="E12" s="49">
        <v>4</v>
      </c>
      <c r="F12" s="49">
        <v>56</v>
      </c>
      <c r="G12" s="49">
        <v>0</v>
      </c>
      <c r="H12" s="49">
        <v>0</v>
      </c>
      <c r="I12" s="97">
        <f t="shared" ref="I11:I45" si="0">E12*0.5+F12+G12*2+H12*2.5</f>
        <v>58</v>
      </c>
      <c r="J12" s="98">
        <f>IF(I12=0,"0,00",I12/SUM(I10:I12)*100)</f>
        <v>96.666666666666671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53</v>
      </c>
      <c r="F14" s="93">
        <v>234</v>
      </c>
      <c r="G14" s="93">
        <v>35</v>
      </c>
      <c r="H14" s="93">
        <v>3</v>
      </c>
      <c r="I14" s="93">
        <f t="shared" si="0"/>
        <v>338</v>
      </c>
      <c r="J14" s="94">
        <f>IF(I14=0,"0,00",I14/SUM(I13:I15)*100)</f>
        <v>83.767038413878552</v>
      </c>
    </row>
    <row r="15" spans="1:10" x14ac:dyDescent="0.2">
      <c r="A15" s="179"/>
      <c r="B15" s="182"/>
      <c r="C15" s="95" t="s">
        <v>137</v>
      </c>
      <c r="D15" s="96" t="s">
        <v>129</v>
      </c>
      <c r="E15" s="49">
        <v>8</v>
      </c>
      <c r="F15" s="49">
        <v>54</v>
      </c>
      <c r="G15" s="49">
        <v>0</v>
      </c>
      <c r="H15" s="49">
        <v>3</v>
      </c>
      <c r="I15" s="97">
        <f t="shared" si="0"/>
        <v>65.5</v>
      </c>
      <c r="J15" s="98">
        <f>IF(I15=0,"0,00",I15/SUM(I13:I15)*100)</f>
        <v>16.232961586121437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37</v>
      </c>
      <c r="F17" s="93">
        <v>261</v>
      </c>
      <c r="G17" s="93">
        <v>58</v>
      </c>
      <c r="H17" s="93">
        <v>1</v>
      </c>
      <c r="I17" s="93">
        <f t="shared" si="0"/>
        <v>398</v>
      </c>
      <c r="J17" s="94">
        <f>IF(I17=0,"0,00",I17/SUM(I16:I18)*100)</f>
        <v>89.137737961926092</v>
      </c>
    </row>
    <row r="18" spans="1:10" x14ac:dyDescent="0.2">
      <c r="A18" s="180"/>
      <c r="B18" s="183"/>
      <c r="C18" s="100" t="s">
        <v>138</v>
      </c>
      <c r="D18" s="96" t="s">
        <v>129</v>
      </c>
      <c r="E18" s="49">
        <v>3</v>
      </c>
      <c r="F18" s="49">
        <v>47</v>
      </c>
      <c r="G18" s="49">
        <v>0</v>
      </c>
      <c r="H18" s="49">
        <v>0</v>
      </c>
      <c r="I18" s="97">
        <f t="shared" si="0"/>
        <v>48.5</v>
      </c>
      <c r="J18" s="98">
        <f>IF(I18=0,"0,00",I18/SUM(I16:I18)*100)</f>
        <v>10.862262038073908</v>
      </c>
    </row>
    <row r="19" spans="1:10" x14ac:dyDescent="0.2">
      <c r="A19" s="178" t="s">
        <v>132</v>
      </c>
      <c r="B19" s="181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f>'G-2'!B20+'G-2'!B21</f>
        <v>63</v>
      </c>
      <c r="F20" s="93">
        <f>'G-2'!C20+'G-2'!C21</f>
        <v>283</v>
      </c>
      <c r="G20" s="93">
        <f>'G-2'!D20+'G-2'!D21</f>
        <v>31</v>
      </c>
      <c r="H20" s="93">
        <f>'G-2'!E20+'G-2'!E21</f>
        <v>1</v>
      </c>
      <c r="I20" s="93">
        <f t="shared" si="0"/>
        <v>379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f>'G-2'!I20+'G-2'!I21</f>
        <v>74</v>
      </c>
      <c r="F23" s="93">
        <f>'G-2'!J20+'G-2'!J21</f>
        <v>292</v>
      </c>
      <c r="G23" s="93">
        <f>'G-2'!K20+'G-2'!K21</f>
        <v>46</v>
      </c>
      <c r="H23" s="93">
        <f>'G-2'!L20+'G-2'!L21</f>
        <v>5</v>
      </c>
      <c r="I23" s="93">
        <f t="shared" si="0"/>
        <v>433.5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f>'G-2'!P19+'G-2'!P20</f>
        <v>57</v>
      </c>
      <c r="F26" s="93">
        <f>'G-2'!Q19+'G-2'!Q20</f>
        <v>267</v>
      </c>
      <c r="G26" s="93">
        <f>'G-2'!R19+'G-2'!R20</f>
        <v>36</v>
      </c>
      <c r="H26" s="93">
        <f>'G-2'!S19+'G-2'!S20</f>
        <v>2</v>
      </c>
      <c r="I26" s="93">
        <f t="shared" si="0"/>
        <v>372.5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4</v>
      </c>
      <c r="F37" s="50">
        <v>54</v>
      </c>
      <c r="G37" s="50">
        <v>0</v>
      </c>
      <c r="H37" s="50">
        <v>0</v>
      </c>
      <c r="I37" s="50">
        <f t="shared" si="0"/>
        <v>56</v>
      </c>
      <c r="J37" s="91">
        <f>IF(I37=0,"0,00",I37/SUM(I37:I39)*100)</f>
        <v>15.708274894810659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53</v>
      </c>
      <c r="F38" s="93">
        <v>164</v>
      </c>
      <c r="G38" s="93">
        <v>0</v>
      </c>
      <c r="H38" s="93">
        <v>3</v>
      </c>
      <c r="I38" s="93">
        <f t="shared" si="0"/>
        <v>198</v>
      </c>
      <c r="J38" s="94">
        <f>IF(I38=0,"0,00",I38/SUM(I37:I39)*100)</f>
        <v>55.539971949509116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19</v>
      </c>
      <c r="F39" s="49">
        <v>88</v>
      </c>
      <c r="G39" s="49">
        <v>0</v>
      </c>
      <c r="H39" s="49">
        <v>2</v>
      </c>
      <c r="I39" s="97">
        <f t="shared" si="0"/>
        <v>102.5</v>
      </c>
      <c r="J39" s="98">
        <f>IF(I39=0,"0,00",I39/SUM(I37:I39)*100)</f>
        <v>28.751753155680227</v>
      </c>
    </row>
    <row r="40" spans="1:10" x14ac:dyDescent="0.2">
      <c r="A40" s="179"/>
      <c r="B40" s="182"/>
      <c r="C40" s="99"/>
      <c r="D40" s="90" t="s">
        <v>126</v>
      </c>
      <c r="E40" s="50">
        <v>2</v>
      </c>
      <c r="F40" s="50">
        <v>43</v>
      </c>
      <c r="G40" s="50">
        <v>1</v>
      </c>
      <c r="H40" s="50">
        <v>0</v>
      </c>
      <c r="I40" s="50">
        <f t="shared" si="0"/>
        <v>46</v>
      </c>
      <c r="J40" s="91">
        <f>IF(I40=0,"0,00",I40/SUM(I40:I42)*100)</f>
        <v>14.285714285714285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65</v>
      </c>
      <c r="F41" s="93">
        <v>155</v>
      </c>
      <c r="G41" s="93">
        <v>0</v>
      </c>
      <c r="H41" s="93">
        <v>1</v>
      </c>
      <c r="I41" s="93">
        <f t="shared" si="0"/>
        <v>190</v>
      </c>
      <c r="J41" s="94">
        <f>IF(I41=0,"0,00",I41/SUM(I40:I42)*100)</f>
        <v>59.006211180124225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13</v>
      </c>
      <c r="F42" s="49">
        <v>77</v>
      </c>
      <c r="G42" s="49">
        <v>0</v>
      </c>
      <c r="H42" s="49">
        <v>1</v>
      </c>
      <c r="I42" s="97">
        <f t="shared" si="0"/>
        <v>86</v>
      </c>
      <c r="J42" s="98">
        <f>IF(I42=0,"0,00",I42/SUM(I40:I42)*100)</f>
        <v>26.70807453416149</v>
      </c>
    </row>
    <row r="43" spans="1:10" x14ac:dyDescent="0.2">
      <c r="A43" s="179"/>
      <c r="B43" s="182"/>
      <c r="C43" s="99"/>
      <c r="D43" s="90" t="s">
        <v>126</v>
      </c>
      <c r="E43" s="50">
        <v>6</v>
      </c>
      <c r="F43" s="50">
        <v>41</v>
      </c>
      <c r="G43" s="50">
        <v>0</v>
      </c>
      <c r="H43" s="50">
        <v>0</v>
      </c>
      <c r="I43" s="50">
        <f t="shared" si="0"/>
        <v>44</v>
      </c>
      <c r="J43" s="91">
        <f>IF(I43=0,"0,00",I43/SUM(I43:I45)*100)</f>
        <v>14.890016920473773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51</v>
      </c>
      <c r="F44" s="93">
        <v>166</v>
      </c>
      <c r="G44" s="93">
        <v>0</v>
      </c>
      <c r="H44" s="93">
        <v>1</v>
      </c>
      <c r="I44" s="93">
        <f t="shared" si="0"/>
        <v>194</v>
      </c>
      <c r="J44" s="94">
        <f>IF(I44=0,"0,00",I44/SUM(I43:I45)*100)</f>
        <v>65.651438240270735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15</v>
      </c>
      <c r="F45" s="49">
        <v>50</v>
      </c>
      <c r="G45" s="49">
        <v>0</v>
      </c>
      <c r="H45" s="49">
        <v>0</v>
      </c>
      <c r="I45" s="102">
        <f t="shared" si="0"/>
        <v>57.5</v>
      </c>
      <c r="J45" s="98">
        <f>IF(I45=0,"0,00",I45/SUM(I43:I45)*100)</f>
        <v>19.458544839255499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" customWidth="1"/>
    <col min="4" max="4" width="4.85546875" customWidth="1"/>
    <col min="5" max="5" width="5.140625" customWidth="1"/>
    <col min="6" max="6" width="5.2851562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72 X CARRERA 47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7246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43025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778.5</v>
      </c>
      <c r="AV12" s="64">
        <f t="shared" si="0"/>
        <v>811</v>
      </c>
      <c r="AW12" s="64">
        <f t="shared" si="0"/>
        <v>811</v>
      </c>
      <c r="AX12" s="64">
        <f t="shared" si="0"/>
        <v>818</v>
      </c>
      <c r="AY12" s="64">
        <f t="shared" si="0"/>
        <v>805.5</v>
      </c>
      <c r="AZ12" s="64">
        <f t="shared" si="0"/>
        <v>808</v>
      </c>
      <c r="BA12" s="64">
        <f t="shared" si="0"/>
        <v>835</v>
      </c>
      <c r="BB12" s="64"/>
      <c r="BC12" s="64"/>
      <c r="BD12" s="64"/>
      <c r="BE12" s="64">
        <f t="shared" ref="BE12:BQ12" si="1">P14</f>
        <v>838.5</v>
      </c>
      <c r="BF12" s="64">
        <f t="shared" si="1"/>
        <v>793</v>
      </c>
      <c r="BG12" s="64">
        <f t="shared" si="1"/>
        <v>808</v>
      </c>
      <c r="BH12" s="64">
        <f t="shared" si="1"/>
        <v>790.5</v>
      </c>
      <c r="BI12" s="64">
        <f t="shared" si="1"/>
        <v>805</v>
      </c>
      <c r="BJ12" s="64">
        <f t="shared" si="1"/>
        <v>872.5</v>
      </c>
      <c r="BK12" s="64">
        <f t="shared" si="1"/>
        <v>864.5</v>
      </c>
      <c r="BL12" s="64">
        <f t="shared" si="1"/>
        <v>875.5</v>
      </c>
      <c r="BM12" s="64">
        <f t="shared" si="1"/>
        <v>885</v>
      </c>
      <c r="BN12" s="64">
        <f t="shared" si="1"/>
        <v>877</v>
      </c>
      <c r="BO12" s="64">
        <f t="shared" si="1"/>
        <v>897</v>
      </c>
      <c r="BP12" s="64">
        <f t="shared" si="1"/>
        <v>903.5</v>
      </c>
      <c r="BQ12" s="64">
        <f t="shared" si="1"/>
        <v>843</v>
      </c>
      <c r="BR12" s="64"/>
      <c r="BS12" s="64"/>
      <c r="BT12" s="64"/>
      <c r="BU12" s="64">
        <f t="shared" ref="BU12:CC12" si="2">AG14</f>
        <v>813</v>
      </c>
      <c r="BV12" s="64">
        <f t="shared" si="2"/>
        <v>847.5</v>
      </c>
      <c r="BW12" s="64">
        <f t="shared" si="2"/>
        <v>888</v>
      </c>
      <c r="BX12" s="64">
        <f t="shared" si="2"/>
        <v>910.5</v>
      </c>
      <c r="BY12" s="64">
        <f t="shared" si="2"/>
        <v>906</v>
      </c>
      <c r="BZ12" s="64">
        <f t="shared" si="2"/>
        <v>880.5</v>
      </c>
      <c r="CA12" s="64">
        <f t="shared" si="2"/>
        <v>820</v>
      </c>
      <c r="CB12" s="64">
        <f t="shared" si="2"/>
        <v>819</v>
      </c>
      <c r="CC12" s="64">
        <f t="shared" si="2"/>
        <v>819.5</v>
      </c>
    </row>
    <row r="13" spans="1:81" ht="16.5" customHeight="1" x14ac:dyDescent="0.2">
      <c r="A13" s="67" t="s">
        <v>105</v>
      </c>
      <c r="B13" s="116">
        <f>'G-1'!F10</f>
        <v>181</v>
      </c>
      <c r="C13" s="116">
        <f>'G-1'!F11</f>
        <v>196.5</v>
      </c>
      <c r="D13" s="116">
        <f>'G-1'!F12</f>
        <v>196</v>
      </c>
      <c r="E13" s="116">
        <f>'G-1'!F13</f>
        <v>205</v>
      </c>
      <c r="F13" s="116">
        <f>'G-1'!F14</f>
        <v>213.5</v>
      </c>
      <c r="G13" s="116">
        <f>'G-1'!F15</f>
        <v>196.5</v>
      </c>
      <c r="H13" s="116">
        <f>'G-1'!F16</f>
        <v>203</v>
      </c>
      <c r="I13" s="116">
        <f>'G-1'!F17</f>
        <v>192.5</v>
      </c>
      <c r="J13" s="116">
        <f>'G-1'!F18</f>
        <v>216</v>
      </c>
      <c r="K13" s="116">
        <f>'G-1'!F19</f>
        <v>223.5</v>
      </c>
      <c r="L13" s="117"/>
      <c r="M13" s="116">
        <f>'G-1'!F20</f>
        <v>198.5</v>
      </c>
      <c r="N13" s="116">
        <f>'G-1'!F21</f>
        <v>200</v>
      </c>
      <c r="O13" s="116">
        <f>'G-1'!F22</f>
        <v>231.5</v>
      </c>
      <c r="P13" s="116">
        <f>'G-1'!M10</f>
        <v>208.5</v>
      </c>
      <c r="Q13" s="116">
        <f>'G-1'!M11</f>
        <v>153</v>
      </c>
      <c r="R13" s="116">
        <f>'G-1'!M12</f>
        <v>215</v>
      </c>
      <c r="S13" s="116">
        <f>'G-1'!M13</f>
        <v>214</v>
      </c>
      <c r="T13" s="116">
        <f>'G-1'!M14</f>
        <v>223</v>
      </c>
      <c r="U13" s="116">
        <f>'G-1'!M15</f>
        <v>220.5</v>
      </c>
      <c r="V13" s="116">
        <f>'G-1'!M16</f>
        <v>207</v>
      </c>
      <c r="W13" s="116">
        <f>'G-1'!M17</f>
        <v>225</v>
      </c>
      <c r="X13" s="116">
        <f>'G-1'!M18</f>
        <v>232.5</v>
      </c>
      <c r="Y13" s="116">
        <f>'G-1'!M19</f>
        <v>212.5</v>
      </c>
      <c r="Z13" s="116">
        <f>'G-1'!M20</f>
        <v>227</v>
      </c>
      <c r="AA13" s="116">
        <f>'G-1'!M21</f>
        <v>231.5</v>
      </c>
      <c r="AB13" s="116">
        <f>'G-1'!M22</f>
        <v>172</v>
      </c>
      <c r="AC13" s="117"/>
      <c r="AD13" s="116">
        <f>'G-1'!T10</f>
        <v>185.5</v>
      </c>
      <c r="AE13" s="116">
        <f>'G-1'!T11</f>
        <v>198.5</v>
      </c>
      <c r="AF13" s="116">
        <f>'G-1'!T12</f>
        <v>222.5</v>
      </c>
      <c r="AG13" s="116">
        <f>'G-1'!T13</f>
        <v>206.5</v>
      </c>
      <c r="AH13" s="116">
        <f>'G-1'!T14</f>
        <v>220</v>
      </c>
      <c r="AI13" s="116">
        <f>'G-1'!T15</f>
        <v>239</v>
      </c>
      <c r="AJ13" s="116">
        <f>'G-1'!T16</f>
        <v>245</v>
      </c>
      <c r="AK13" s="116">
        <f>'G-1'!T17</f>
        <v>202</v>
      </c>
      <c r="AL13" s="116">
        <f>'G-1'!T18</f>
        <v>194.5</v>
      </c>
      <c r="AM13" s="116">
        <f>'G-1'!T19</f>
        <v>178.5</v>
      </c>
      <c r="AN13" s="116">
        <f>'G-1'!T20</f>
        <v>244</v>
      </c>
      <c r="AO13" s="116">
        <f>'G-1'!T21</f>
        <v>202.5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778.5</v>
      </c>
      <c r="F14" s="116">
        <f t="shared" ref="F14:K14" si="3">C13+D13+E13+F13</f>
        <v>811</v>
      </c>
      <c r="G14" s="116">
        <f t="shared" si="3"/>
        <v>811</v>
      </c>
      <c r="H14" s="116">
        <f t="shared" si="3"/>
        <v>818</v>
      </c>
      <c r="I14" s="116">
        <f t="shared" si="3"/>
        <v>805.5</v>
      </c>
      <c r="J14" s="116">
        <f t="shared" si="3"/>
        <v>808</v>
      </c>
      <c r="K14" s="116">
        <f t="shared" si="3"/>
        <v>835</v>
      </c>
      <c r="L14" s="117"/>
      <c r="M14" s="116"/>
      <c r="N14" s="116"/>
      <c r="O14" s="116"/>
      <c r="P14" s="116">
        <f>M13+N13+O13+P13</f>
        <v>838.5</v>
      </c>
      <c r="Q14" s="116">
        <f t="shared" ref="Q14:AB14" si="4">N13+O13+P13+Q13</f>
        <v>793</v>
      </c>
      <c r="R14" s="116">
        <f t="shared" si="4"/>
        <v>808</v>
      </c>
      <c r="S14" s="116">
        <f t="shared" si="4"/>
        <v>790.5</v>
      </c>
      <c r="T14" s="116">
        <f t="shared" si="4"/>
        <v>805</v>
      </c>
      <c r="U14" s="116">
        <f t="shared" si="4"/>
        <v>872.5</v>
      </c>
      <c r="V14" s="116">
        <f t="shared" si="4"/>
        <v>864.5</v>
      </c>
      <c r="W14" s="116">
        <f t="shared" si="4"/>
        <v>875.5</v>
      </c>
      <c r="X14" s="116">
        <f t="shared" si="4"/>
        <v>885</v>
      </c>
      <c r="Y14" s="116">
        <f t="shared" si="4"/>
        <v>877</v>
      </c>
      <c r="Z14" s="116">
        <f t="shared" si="4"/>
        <v>897</v>
      </c>
      <c r="AA14" s="116">
        <f t="shared" si="4"/>
        <v>903.5</v>
      </c>
      <c r="AB14" s="116">
        <f t="shared" si="4"/>
        <v>843</v>
      </c>
      <c r="AC14" s="117"/>
      <c r="AD14" s="116"/>
      <c r="AE14" s="116"/>
      <c r="AF14" s="116"/>
      <c r="AG14" s="116">
        <f>AD13+AE13+AF13+AG13</f>
        <v>813</v>
      </c>
      <c r="AH14" s="116">
        <f t="shared" ref="AH14:AO14" si="5">AE13+AF13+AG13+AH13</f>
        <v>847.5</v>
      </c>
      <c r="AI14" s="116">
        <f t="shared" si="5"/>
        <v>888</v>
      </c>
      <c r="AJ14" s="116">
        <f t="shared" si="5"/>
        <v>910.5</v>
      </c>
      <c r="AK14" s="116">
        <f t="shared" si="5"/>
        <v>906</v>
      </c>
      <c r="AL14" s="116">
        <f t="shared" si="5"/>
        <v>880.5</v>
      </c>
      <c r="AM14" s="116">
        <f t="shared" si="5"/>
        <v>820</v>
      </c>
      <c r="AN14" s="116">
        <f t="shared" si="5"/>
        <v>819</v>
      </c>
      <c r="AO14" s="116">
        <f t="shared" si="5"/>
        <v>819.5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3.3333333333333333E-2</v>
      </c>
      <c r="H15" s="119"/>
      <c r="I15" s="119" t="s">
        <v>110</v>
      </c>
      <c r="J15" s="120">
        <f>DIRECCIONALIDAD!J12/100</f>
        <v>0.96666666666666667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0.83767038413878547</v>
      </c>
      <c r="V15" s="119"/>
      <c r="W15" s="119"/>
      <c r="X15" s="119"/>
      <c r="Y15" s="119" t="s">
        <v>110</v>
      </c>
      <c r="Z15" s="120">
        <f>DIRECCIONALIDAD!J15/100</f>
        <v>0.16232961586121436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0.89137737961926089</v>
      </c>
      <c r="AL15" s="119"/>
      <c r="AM15" s="119"/>
      <c r="AN15" s="119" t="s">
        <v>110</v>
      </c>
      <c r="AO15" s="122">
        <f>DIRECCIONALIDAD!J18/100</f>
        <v>0.10862262038073908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835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27.833333333333332</v>
      </c>
      <c r="H16" s="119"/>
      <c r="I16" s="119" t="s">
        <v>110</v>
      </c>
      <c r="J16" s="129">
        <f>+B16*J15</f>
        <v>807.16666666666663</v>
      </c>
      <c r="K16" s="121"/>
      <c r="L16" s="115"/>
      <c r="M16" s="128">
        <f>MAX(M14:AB14)</f>
        <v>903.5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756.83519206939263</v>
      </c>
      <c r="V16" s="119"/>
      <c r="W16" s="119"/>
      <c r="X16" s="119"/>
      <c r="Y16" s="119" t="s">
        <v>110</v>
      </c>
      <c r="Z16" s="130">
        <f>+M16*Z15</f>
        <v>146.66480793060717</v>
      </c>
      <c r="AA16" s="119"/>
      <c r="AB16" s="121"/>
      <c r="AC16" s="115"/>
      <c r="AD16" s="128">
        <f>MAX(AD14:AO14)</f>
        <v>910.5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811.59910414333706</v>
      </c>
      <c r="AL16" s="119"/>
      <c r="AM16" s="119"/>
      <c r="AN16" s="119" t="s">
        <v>110</v>
      </c>
      <c r="AO16" s="131">
        <f>+AD16*AO15</f>
        <v>98.900895856662927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271</v>
      </c>
      <c r="C18" s="116">
        <f>'G-2'!F11</f>
        <v>277</v>
      </c>
      <c r="D18" s="116">
        <f>'G-2'!F12</f>
        <v>266.5</v>
      </c>
      <c r="E18" s="116">
        <f>'G-2'!F13</f>
        <v>266.5</v>
      </c>
      <c r="F18" s="116">
        <f>'G-2'!F14</f>
        <v>215</v>
      </c>
      <c r="G18" s="116">
        <f>'G-2'!F15</f>
        <v>221</v>
      </c>
      <c r="H18" s="116">
        <f>'G-2'!F16</f>
        <v>228.5</v>
      </c>
      <c r="I18" s="116">
        <f>'G-2'!F17</f>
        <v>217</v>
      </c>
      <c r="J18" s="116">
        <f>'G-2'!F18</f>
        <v>207</v>
      </c>
      <c r="K18" s="116">
        <f>'G-2'!F19</f>
        <v>212</v>
      </c>
      <c r="L18" s="117"/>
      <c r="M18" s="116">
        <f>'G-2'!F20</f>
        <v>187.5</v>
      </c>
      <c r="N18" s="116">
        <f>'G-2'!F21</f>
        <v>191.5</v>
      </c>
      <c r="O18" s="116">
        <f>'G-2'!F22</f>
        <v>194.5</v>
      </c>
      <c r="P18" s="116">
        <f>'G-2'!M10</f>
        <v>185</v>
      </c>
      <c r="Q18" s="116">
        <f>'G-2'!M11</f>
        <v>212</v>
      </c>
      <c r="R18" s="116">
        <f>'G-2'!M12</f>
        <v>194</v>
      </c>
      <c r="S18" s="116">
        <f>'G-2'!M13</f>
        <v>199.5</v>
      </c>
      <c r="T18" s="116">
        <f>'G-2'!M14</f>
        <v>200.5</v>
      </c>
      <c r="U18" s="116">
        <f>'G-2'!M15</f>
        <v>203.5</v>
      </c>
      <c r="V18" s="116">
        <f>'G-2'!M16</f>
        <v>212</v>
      </c>
      <c r="W18" s="116">
        <f>'G-2'!M17</f>
        <v>165</v>
      </c>
      <c r="X18" s="116">
        <f>'G-2'!M18</f>
        <v>203.5</v>
      </c>
      <c r="Y18" s="116">
        <f>'G-2'!M19</f>
        <v>210.5</v>
      </c>
      <c r="Z18" s="116">
        <f>'G-2'!M20</f>
        <v>212.5</v>
      </c>
      <c r="AA18" s="116">
        <f>'G-2'!M21</f>
        <v>221</v>
      </c>
      <c r="AB18" s="116">
        <f>'G-2'!M22</f>
        <v>235.5</v>
      </c>
      <c r="AC18" s="117"/>
      <c r="AD18" s="116">
        <f>'G-2'!T10</f>
        <v>216</v>
      </c>
      <c r="AE18" s="116">
        <f>'G-2'!T11</f>
        <v>198.5</v>
      </c>
      <c r="AF18" s="116">
        <f>'G-2'!T12</f>
        <v>232.5</v>
      </c>
      <c r="AG18" s="116">
        <f>'G-2'!T13</f>
        <v>198.5</v>
      </c>
      <c r="AH18" s="116">
        <f>'G-2'!T14</f>
        <v>196.5</v>
      </c>
      <c r="AI18" s="116">
        <f>'G-2'!T15</f>
        <v>232</v>
      </c>
      <c r="AJ18" s="116">
        <f>'G-2'!T16</f>
        <v>241.5</v>
      </c>
      <c r="AK18" s="116">
        <f>'G-2'!T17</f>
        <v>170</v>
      </c>
      <c r="AL18" s="116">
        <f>'G-2'!T18</f>
        <v>191.5</v>
      </c>
      <c r="AM18" s="116">
        <f>'G-2'!T19</f>
        <v>193</v>
      </c>
      <c r="AN18" s="116">
        <f>'G-2'!T20</f>
        <v>179.5</v>
      </c>
      <c r="AO18" s="116">
        <f>'G-2'!T21</f>
        <v>191</v>
      </c>
      <c r="AP18" s="68"/>
      <c r="AQ18" s="68"/>
      <c r="AR18" s="68"/>
      <c r="AS18" s="68"/>
      <c r="AT18" s="68"/>
      <c r="AU18" s="68">
        <f t="shared" ref="AU18:BA18" si="6">E19</f>
        <v>1081</v>
      </c>
      <c r="AV18" s="68">
        <f t="shared" si="6"/>
        <v>1025</v>
      </c>
      <c r="AW18" s="68">
        <f t="shared" si="6"/>
        <v>969</v>
      </c>
      <c r="AX18" s="68">
        <f t="shared" si="6"/>
        <v>931</v>
      </c>
      <c r="AY18" s="68">
        <f t="shared" si="6"/>
        <v>881.5</v>
      </c>
      <c r="AZ18" s="68">
        <f t="shared" si="6"/>
        <v>873.5</v>
      </c>
      <c r="BA18" s="68">
        <f t="shared" si="6"/>
        <v>864.5</v>
      </c>
      <c r="BB18" s="68"/>
      <c r="BC18" s="68"/>
      <c r="BD18" s="68"/>
      <c r="BE18" s="68">
        <f t="shared" ref="BE18:BQ18" si="7">P19</f>
        <v>758.5</v>
      </c>
      <c r="BF18" s="68">
        <f t="shared" si="7"/>
        <v>783</v>
      </c>
      <c r="BG18" s="68">
        <f t="shared" si="7"/>
        <v>785.5</v>
      </c>
      <c r="BH18" s="68">
        <f t="shared" si="7"/>
        <v>790.5</v>
      </c>
      <c r="BI18" s="68">
        <f t="shared" si="7"/>
        <v>806</v>
      </c>
      <c r="BJ18" s="68">
        <f t="shared" si="7"/>
        <v>797.5</v>
      </c>
      <c r="BK18" s="68">
        <f t="shared" si="7"/>
        <v>815.5</v>
      </c>
      <c r="BL18" s="68">
        <f t="shared" si="7"/>
        <v>781</v>
      </c>
      <c r="BM18" s="68">
        <f t="shared" si="7"/>
        <v>784</v>
      </c>
      <c r="BN18" s="68">
        <f t="shared" si="7"/>
        <v>791</v>
      </c>
      <c r="BO18" s="68">
        <f t="shared" si="7"/>
        <v>791.5</v>
      </c>
      <c r="BP18" s="68">
        <f t="shared" si="7"/>
        <v>847.5</v>
      </c>
      <c r="BQ18" s="68">
        <f t="shared" si="7"/>
        <v>879.5</v>
      </c>
      <c r="BR18" s="68"/>
      <c r="BS18" s="68"/>
      <c r="BT18" s="68"/>
      <c r="BU18" s="68">
        <f t="shared" ref="BU18:CC18" si="8">AG19</f>
        <v>845.5</v>
      </c>
      <c r="BV18" s="68">
        <f t="shared" si="8"/>
        <v>826</v>
      </c>
      <c r="BW18" s="68">
        <f t="shared" si="8"/>
        <v>859.5</v>
      </c>
      <c r="BX18" s="68">
        <f t="shared" si="8"/>
        <v>868.5</v>
      </c>
      <c r="BY18" s="68">
        <f t="shared" si="8"/>
        <v>840</v>
      </c>
      <c r="BZ18" s="68">
        <f t="shared" si="8"/>
        <v>835</v>
      </c>
      <c r="CA18" s="68">
        <f t="shared" si="8"/>
        <v>796</v>
      </c>
      <c r="CB18" s="68">
        <f t="shared" si="8"/>
        <v>734</v>
      </c>
      <c r="CC18" s="68">
        <f t="shared" si="8"/>
        <v>755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1081</v>
      </c>
      <c r="F19" s="116">
        <f t="shared" ref="F19:K19" si="9">C18+D18+E18+F18</f>
        <v>1025</v>
      </c>
      <c r="G19" s="116">
        <f t="shared" si="9"/>
        <v>969</v>
      </c>
      <c r="H19" s="116">
        <f t="shared" si="9"/>
        <v>931</v>
      </c>
      <c r="I19" s="116">
        <f t="shared" si="9"/>
        <v>881.5</v>
      </c>
      <c r="J19" s="116">
        <f t="shared" si="9"/>
        <v>873.5</v>
      </c>
      <c r="K19" s="116">
        <f t="shared" si="9"/>
        <v>864.5</v>
      </c>
      <c r="L19" s="117"/>
      <c r="M19" s="116"/>
      <c r="N19" s="116"/>
      <c r="O19" s="116"/>
      <c r="P19" s="116">
        <f>M18+N18+O18+P18</f>
        <v>758.5</v>
      </c>
      <c r="Q19" s="116">
        <f t="shared" ref="Q19:AB19" si="10">N18+O18+P18+Q18</f>
        <v>783</v>
      </c>
      <c r="R19" s="116">
        <f t="shared" si="10"/>
        <v>785.5</v>
      </c>
      <c r="S19" s="116">
        <f t="shared" si="10"/>
        <v>790.5</v>
      </c>
      <c r="T19" s="116">
        <f t="shared" si="10"/>
        <v>806</v>
      </c>
      <c r="U19" s="116">
        <f t="shared" si="10"/>
        <v>797.5</v>
      </c>
      <c r="V19" s="116">
        <f t="shared" si="10"/>
        <v>815.5</v>
      </c>
      <c r="W19" s="116">
        <f t="shared" si="10"/>
        <v>781</v>
      </c>
      <c r="X19" s="116">
        <f t="shared" si="10"/>
        <v>784</v>
      </c>
      <c r="Y19" s="116">
        <f t="shared" si="10"/>
        <v>791</v>
      </c>
      <c r="Z19" s="116">
        <f t="shared" si="10"/>
        <v>791.5</v>
      </c>
      <c r="AA19" s="116">
        <f t="shared" si="10"/>
        <v>847.5</v>
      </c>
      <c r="AB19" s="116">
        <f t="shared" si="10"/>
        <v>879.5</v>
      </c>
      <c r="AC19" s="117"/>
      <c r="AD19" s="116"/>
      <c r="AE19" s="116"/>
      <c r="AF19" s="116"/>
      <c r="AG19" s="116">
        <f>AD18+AE18+AF18+AG18</f>
        <v>845.5</v>
      </c>
      <c r="AH19" s="116">
        <f t="shared" ref="AH19:AO19" si="11">AE18+AF18+AG18+AH18</f>
        <v>826</v>
      </c>
      <c r="AI19" s="116">
        <f t="shared" si="11"/>
        <v>859.5</v>
      </c>
      <c r="AJ19" s="116">
        <f t="shared" si="11"/>
        <v>868.5</v>
      </c>
      <c r="AK19" s="116">
        <f t="shared" si="11"/>
        <v>840</v>
      </c>
      <c r="AL19" s="116">
        <f t="shared" si="11"/>
        <v>835</v>
      </c>
      <c r="AM19" s="116">
        <f t="shared" si="11"/>
        <v>796</v>
      </c>
      <c r="AN19" s="116">
        <f t="shared" si="11"/>
        <v>734</v>
      </c>
      <c r="AO19" s="116">
        <f t="shared" si="11"/>
        <v>755</v>
      </c>
      <c r="AP19" s="68"/>
      <c r="AQ19" s="68"/>
      <c r="AR19" s="68"/>
      <c r="AS19" s="68"/>
      <c r="AT19" s="68"/>
      <c r="AU19" s="68">
        <f t="shared" ref="AU19:BA19" si="12">E29</f>
        <v>810</v>
      </c>
      <c r="AV19" s="68">
        <f t="shared" si="12"/>
        <v>792</v>
      </c>
      <c r="AW19" s="68">
        <f t="shared" si="12"/>
        <v>749.5</v>
      </c>
      <c r="AX19" s="68">
        <f t="shared" si="12"/>
        <v>679</v>
      </c>
      <c r="AY19" s="68">
        <f t="shared" si="12"/>
        <v>653</v>
      </c>
      <c r="AZ19" s="68">
        <f t="shared" si="12"/>
        <v>640</v>
      </c>
      <c r="BA19" s="68">
        <f t="shared" si="12"/>
        <v>649.5</v>
      </c>
      <c r="BB19" s="68"/>
      <c r="BC19" s="68"/>
      <c r="BD19" s="68"/>
      <c r="BE19" s="68">
        <f t="shared" ref="BE19:BQ19" si="13">P29</f>
        <v>681</v>
      </c>
      <c r="BF19" s="68">
        <f t="shared" si="13"/>
        <v>698</v>
      </c>
      <c r="BG19" s="68">
        <f t="shared" si="13"/>
        <v>728</v>
      </c>
      <c r="BH19" s="68">
        <f t="shared" si="13"/>
        <v>740</v>
      </c>
      <c r="BI19" s="68">
        <f t="shared" si="13"/>
        <v>713</v>
      </c>
      <c r="BJ19" s="68">
        <f t="shared" si="13"/>
        <v>685</v>
      </c>
      <c r="BK19" s="68">
        <f t="shared" si="13"/>
        <v>652.5</v>
      </c>
      <c r="BL19" s="68">
        <f t="shared" si="13"/>
        <v>595</v>
      </c>
      <c r="BM19" s="68">
        <f t="shared" si="13"/>
        <v>617</v>
      </c>
      <c r="BN19" s="68">
        <f t="shared" si="13"/>
        <v>637</v>
      </c>
      <c r="BO19" s="68">
        <f t="shared" si="13"/>
        <v>677</v>
      </c>
      <c r="BP19" s="68">
        <f t="shared" si="13"/>
        <v>702</v>
      </c>
      <c r="BQ19" s="68">
        <f t="shared" si="13"/>
        <v>694</v>
      </c>
      <c r="BR19" s="68"/>
      <c r="BS19" s="68"/>
      <c r="BT19" s="68"/>
      <c r="BU19" s="68">
        <f t="shared" ref="BU19:CC19" si="14">AG29</f>
        <v>720</v>
      </c>
      <c r="BV19" s="68">
        <f t="shared" si="14"/>
        <v>704</v>
      </c>
      <c r="BW19" s="68">
        <f t="shared" si="14"/>
        <v>709</v>
      </c>
      <c r="BX19" s="68">
        <f t="shared" si="14"/>
        <v>697</v>
      </c>
      <c r="BY19" s="68">
        <f t="shared" si="14"/>
        <v>696.5</v>
      </c>
      <c r="BZ19" s="68">
        <f t="shared" si="14"/>
        <v>730.5</v>
      </c>
      <c r="CA19" s="68">
        <f t="shared" si="14"/>
        <v>746</v>
      </c>
      <c r="CB19" s="68">
        <f t="shared" si="14"/>
        <v>716.5</v>
      </c>
      <c r="CC19" s="68">
        <f t="shared" si="14"/>
        <v>690.5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1081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1081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879.5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879.5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868.5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868.5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2669.5</v>
      </c>
      <c r="AV22" s="59">
        <f t="shared" si="18"/>
        <v>2628</v>
      </c>
      <c r="AW22" s="59">
        <f t="shared" si="18"/>
        <v>2529.5</v>
      </c>
      <c r="AX22" s="59">
        <f t="shared" si="18"/>
        <v>2428</v>
      </c>
      <c r="AY22" s="59">
        <f t="shared" si="18"/>
        <v>2340</v>
      </c>
      <c r="AZ22" s="59">
        <f t="shared" si="18"/>
        <v>2321.5</v>
      </c>
      <c r="BA22" s="59">
        <f t="shared" si="18"/>
        <v>2349</v>
      </c>
      <c r="BB22" s="59"/>
      <c r="BC22" s="59"/>
      <c r="BD22" s="59"/>
      <c r="BE22" s="59">
        <f t="shared" ref="BE22:BQ22" si="19">P33</f>
        <v>2278</v>
      </c>
      <c r="BF22" s="59">
        <f t="shared" si="19"/>
        <v>2274</v>
      </c>
      <c r="BG22" s="59">
        <f t="shared" si="19"/>
        <v>2321.5</v>
      </c>
      <c r="BH22" s="59">
        <f t="shared" si="19"/>
        <v>2321</v>
      </c>
      <c r="BI22" s="59">
        <f t="shared" si="19"/>
        <v>2324</v>
      </c>
      <c r="BJ22" s="59">
        <f t="shared" si="19"/>
        <v>2355</v>
      </c>
      <c r="BK22" s="59">
        <f t="shared" si="19"/>
        <v>2332.5</v>
      </c>
      <c r="BL22" s="59">
        <f t="shared" si="19"/>
        <v>2251.5</v>
      </c>
      <c r="BM22" s="59">
        <f t="shared" si="19"/>
        <v>2286</v>
      </c>
      <c r="BN22" s="59">
        <f t="shared" si="19"/>
        <v>2305</v>
      </c>
      <c r="BO22" s="59">
        <f t="shared" si="19"/>
        <v>2365.5</v>
      </c>
      <c r="BP22" s="59">
        <f t="shared" si="19"/>
        <v>2453</v>
      </c>
      <c r="BQ22" s="59">
        <f t="shared" si="19"/>
        <v>2416.5</v>
      </c>
      <c r="BR22" s="59"/>
      <c r="BS22" s="59"/>
      <c r="BT22" s="59"/>
      <c r="BU22" s="59">
        <f t="shared" ref="BU22:CC22" si="20">AG33</f>
        <v>2378.5</v>
      </c>
      <c r="BV22" s="59">
        <f t="shared" si="20"/>
        <v>2377.5</v>
      </c>
      <c r="BW22" s="59">
        <f t="shared" si="20"/>
        <v>2456.5</v>
      </c>
      <c r="BX22" s="59">
        <f t="shared" si="20"/>
        <v>2476</v>
      </c>
      <c r="BY22" s="59">
        <f t="shared" si="20"/>
        <v>2442.5</v>
      </c>
      <c r="BZ22" s="59">
        <f t="shared" si="20"/>
        <v>2446</v>
      </c>
      <c r="CA22" s="59">
        <f t="shared" si="20"/>
        <v>2362</v>
      </c>
      <c r="CB22" s="59">
        <f t="shared" si="20"/>
        <v>2269.5</v>
      </c>
      <c r="CC22" s="59">
        <f t="shared" si="20"/>
        <v>2265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150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104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191</v>
      </c>
      <c r="C28" s="116">
        <f>'G-4'!F11</f>
        <v>211</v>
      </c>
      <c r="D28" s="116">
        <f>'G-4'!F12</f>
        <v>219.5</v>
      </c>
      <c r="E28" s="116">
        <f>'G-4'!F13</f>
        <v>188.5</v>
      </c>
      <c r="F28" s="116">
        <f>'G-4'!F14</f>
        <v>173</v>
      </c>
      <c r="G28" s="116">
        <f>'G-4'!F15</f>
        <v>168.5</v>
      </c>
      <c r="H28" s="116">
        <f>'G-4'!F16</f>
        <v>149</v>
      </c>
      <c r="I28" s="116">
        <f>'G-4'!F17</f>
        <v>162.5</v>
      </c>
      <c r="J28" s="116">
        <f>'G-4'!F18</f>
        <v>160</v>
      </c>
      <c r="K28" s="116">
        <f>'G-4'!F19</f>
        <v>178</v>
      </c>
      <c r="L28" s="117"/>
      <c r="M28" s="116">
        <f>'G-4'!F20</f>
        <v>167</v>
      </c>
      <c r="N28" s="116">
        <f>'G-4'!F21</f>
        <v>159</v>
      </c>
      <c r="O28" s="116">
        <f>'G-4'!F22</f>
        <v>179</v>
      </c>
      <c r="P28" s="116">
        <f>'G-4'!M10</f>
        <v>176</v>
      </c>
      <c r="Q28" s="116">
        <f>'G-4'!M11</f>
        <v>184</v>
      </c>
      <c r="R28" s="116">
        <f>'G-4'!M12</f>
        <v>189</v>
      </c>
      <c r="S28" s="116">
        <f>'G-4'!M13</f>
        <v>191</v>
      </c>
      <c r="T28" s="116">
        <f>'G-4'!M14</f>
        <v>149</v>
      </c>
      <c r="U28" s="116">
        <f>'G-4'!M15</f>
        <v>156</v>
      </c>
      <c r="V28" s="116">
        <f>'G-4'!M16</f>
        <v>156.5</v>
      </c>
      <c r="W28" s="116">
        <f>'G-4'!M17</f>
        <v>133.5</v>
      </c>
      <c r="X28" s="116">
        <f>'G-4'!M18</f>
        <v>171</v>
      </c>
      <c r="Y28" s="116">
        <f>'G-4'!M19</f>
        <v>176</v>
      </c>
      <c r="Z28" s="116">
        <f>'G-4'!M20</f>
        <v>196.5</v>
      </c>
      <c r="AA28" s="116">
        <f>'G-4'!M21</f>
        <v>158.5</v>
      </c>
      <c r="AB28" s="116">
        <f>'G-4'!M22</f>
        <v>163</v>
      </c>
      <c r="AC28" s="117"/>
      <c r="AD28" s="116">
        <f>'G-4'!T10</f>
        <v>187</v>
      </c>
      <c r="AE28" s="116">
        <f>'G-4'!T11</f>
        <v>169.5</v>
      </c>
      <c r="AF28" s="116">
        <f>'G-4'!T12</f>
        <v>181</v>
      </c>
      <c r="AG28" s="116">
        <f>'G-4'!T13</f>
        <v>182.5</v>
      </c>
      <c r="AH28" s="116">
        <f>'G-4'!T14</f>
        <v>171</v>
      </c>
      <c r="AI28" s="116">
        <f>'G-4'!T15</f>
        <v>174.5</v>
      </c>
      <c r="AJ28" s="116">
        <f>'G-4'!T16</f>
        <v>169</v>
      </c>
      <c r="AK28" s="116">
        <f>'G-4'!T17</f>
        <v>182</v>
      </c>
      <c r="AL28" s="116">
        <f>'G-4'!T18</f>
        <v>205</v>
      </c>
      <c r="AM28" s="116">
        <f>'G-4'!T19</f>
        <v>190</v>
      </c>
      <c r="AN28" s="116">
        <f>'G-4'!T20</f>
        <v>139.5</v>
      </c>
      <c r="AO28" s="116">
        <f>'G-4'!T21</f>
        <v>156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810</v>
      </c>
      <c r="F29" s="116">
        <f t="shared" ref="F29:K29" si="24">C28+D28+E28+F28</f>
        <v>792</v>
      </c>
      <c r="G29" s="116">
        <f t="shared" si="24"/>
        <v>749.5</v>
      </c>
      <c r="H29" s="116">
        <f t="shared" si="24"/>
        <v>679</v>
      </c>
      <c r="I29" s="116">
        <f t="shared" si="24"/>
        <v>653</v>
      </c>
      <c r="J29" s="116">
        <f t="shared" si="24"/>
        <v>640</v>
      </c>
      <c r="K29" s="116">
        <f t="shared" si="24"/>
        <v>649.5</v>
      </c>
      <c r="L29" s="117"/>
      <c r="M29" s="116"/>
      <c r="N29" s="116"/>
      <c r="O29" s="116"/>
      <c r="P29" s="116">
        <f>M28+N28+O28+P28</f>
        <v>681</v>
      </c>
      <c r="Q29" s="116">
        <f t="shared" ref="Q29:AB29" si="25">N28+O28+P28+Q28</f>
        <v>698</v>
      </c>
      <c r="R29" s="116">
        <f t="shared" si="25"/>
        <v>728</v>
      </c>
      <c r="S29" s="116">
        <f t="shared" si="25"/>
        <v>740</v>
      </c>
      <c r="T29" s="116">
        <f t="shared" si="25"/>
        <v>713</v>
      </c>
      <c r="U29" s="116">
        <f t="shared" si="25"/>
        <v>685</v>
      </c>
      <c r="V29" s="116">
        <f t="shared" si="25"/>
        <v>652.5</v>
      </c>
      <c r="W29" s="116">
        <f t="shared" si="25"/>
        <v>595</v>
      </c>
      <c r="X29" s="116">
        <f t="shared" si="25"/>
        <v>617</v>
      </c>
      <c r="Y29" s="116">
        <f t="shared" si="25"/>
        <v>637</v>
      </c>
      <c r="Z29" s="116">
        <f t="shared" si="25"/>
        <v>677</v>
      </c>
      <c r="AA29" s="116">
        <f t="shared" si="25"/>
        <v>702</v>
      </c>
      <c r="AB29" s="116">
        <f t="shared" si="25"/>
        <v>694</v>
      </c>
      <c r="AC29" s="117"/>
      <c r="AD29" s="116"/>
      <c r="AE29" s="116"/>
      <c r="AF29" s="116"/>
      <c r="AG29" s="116">
        <f>AD28+AE28+AF28+AG28</f>
        <v>720</v>
      </c>
      <c r="AH29" s="116">
        <f t="shared" ref="AH29:AO29" si="26">AE28+AF28+AG28+AH28</f>
        <v>704</v>
      </c>
      <c r="AI29" s="116">
        <f t="shared" si="26"/>
        <v>709</v>
      </c>
      <c r="AJ29" s="116">
        <f t="shared" si="26"/>
        <v>697</v>
      </c>
      <c r="AK29" s="116">
        <f t="shared" si="26"/>
        <v>696.5</v>
      </c>
      <c r="AL29" s="116">
        <f t="shared" si="26"/>
        <v>730.5</v>
      </c>
      <c r="AM29" s="116">
        <f t="shared" si="26"/>
        <v>746</v>
      </c>
      <c r="AN29" s="116">
        <f t="shared" si="26"/>
        <v>716.5</v>
      </c>
      <c r="AO29" s="116">
        <f t="shared" si="26"/>
        <v>690.5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0.15708274894810659</v>
      </c>
      <c r="E30" s="119"/>
      <c r="F30" s="119" t="s">
        <v>109</v>
      </c>
      <c r="G30" s="120">
        <f>DIRECCIONALIDAD!J38/100</f>
        <v>0.55539971949509115</v>
      </c>
      <c r="H30" s="119"/>
      <c r="I30" s="119" t="s">
        <v>110</v>
      </c>
      <c r="J30" s="120">
        <f>DIRECCIONALIDAD!J39/100</f>
        <v>0.28751753155680226</v>
      </c>
      <c r="K30" s="121"/>
      <c r="L30" s="115"/>
      <c r="M30" s="118"/>
      <c r="N30" s="119"/>
      <c r="O30" s="119" t="s">
        <v>108</v>
      </c>
      <c r="P30" s="120">
        <f>DIRECCIONALIDAD!J40/100</f>
        <v>0.14285714285714285</v>
      </c>
      <c r="Q30" s="119"/>
      <c r="R30" s="119"/>
      <c r="S30" s="119"/>
      <c r="T30" s="119" t="s">
        <v>109</v>
      </c>
      <c r="U30" s="120">
        <f>DIRECCIONALIDAD!J41/100</f>
        <v>0.59006211180124224</v>
      </c>
      <c r="V30" s="119"/>
      <c r="W30" s="119"/>
      <c r="X30" s="119"/>
      <c r="Y30" s="119" t="s">
        <v>110</v>
      </c>
      <c r="Z30" s="120">
        <f>DIRECCIONALIDAD!J42/100</f>
        <v>0.26708074534161491</v>
      </c>
      <c r="AA30" s="119"/>
      <c r="AB30" s="121"/>
      <c r="AC30" s="115"/>
      <c r="AD30" s="118"/>
      <c r="AE30" s="119" t="s">
        <v>108</v>
      </c>
      <c r="AF30" s="120">
        <f>DIRECCIONALIDAD!J43/100</f>
        <v>0.14890016920473773</v>
      </c>
      <c r="AG30" s="119"/>
      <c r="AH30" s="119"/>
      <c r="AI30" s="119"/>
      <c r="AJ30" s="119" t="s">
        <v>109</v>
      </c>
      <c r="AK30" s="120">
        <f>DIRECCIONALIDAD!J44/100</f>
        <v>0.65651438240270732</v>
      </c>
      <c r="AL30" s="119"/>
      <c r="AM30" s="119"/>
      <c r="AN30" s="119" t="s">
        <v>110</v>
      </c>
      <c r="AO30" s="122">
        <f>DIRECCIONALIDAD!J45/100</f>
        <v>0.19458544839255498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B13+B18+B23+B28</f>
        <v>643</v>
      </c>
      <c r="C32" s="116">
        <f t="shared" ref="C32:K32" si="27">C13+C18+C23+C28</f>
        <v>684.5</v>
      </c>
      <c r="D32" s="116">
        <f t="shared" si="27"/>
        <v>682</v>
      </c>
      <c r="E32" s="116">
        <f t="shared" si="27"/>
        <v>660</v>
      </c>
      <c r="F32" s="116">
        <f t="shared" si="27"/>
        <v>601.5</v>
      </c>
      <c r="G32" s="116">
        <f t="shared" si="27"/>
        <v>586</v>
      </c>
      <c r="H32" s="116">
        <f t="shared" si="27"/>
        <v>580.5</v>
      </c>
      <c r="I32" s="116">
        <f t="shared" si="27"/>
        <v>572</v>
      </c>
      <c r="J32" s="116">
        <f t="shared" si="27"/>
        <v>583</v>
      </c>
      <c r="K32" s="116">
        <f t="shared" si="27"/>
        <v>613.5</v>
      </c>
      <c r="L32" s="117"/>
      <c r="M32" s="116">
        <f>M13+M18+M23+M28</f>
        <v>553</v>
      </c>
      <c r="N32" s="116">
        <f t="shared" ref="N32:AB32" si="28">N13+N18+N23+N28</f>
        <v>550.5</v>
      </c>
      <c r="O32" s="116">
        <f t="shared" si="28"/>
        <v>605</v>
      </c>
      <c r="P32" s="116">
        <f t="shared" si="28"/>
        <v>569.5</v>
      </c>
      <c r="Q32" s="116">
        <f t="shared" si="28"/>
        <v>549</v>
      </c>
      <c r="R32" s="116">
        <f t="shared" si="28"/>
        <v>598</v>
      </c>
      <c r="S32" s="116">
        <f t="shared" si="28"/>
        <v>604.5</v>
      </c>
      <c r="T32" s="116">
        <f t="shared" si="28"/>
        <v>572.5</v>
      </c>
      <c r="U32" s="116">
        <f t="shared" si="28"/>
        <v>580</v>
      </c>
      <c r="V32" s="116">
        <f t="shared" si="28"/>
        <v>575.5</v>
      </c>
      <c r="W32" s="116">
        <f t="shared" si="28"/>
        <v>523.5</v>
      </c>
      <c r="X32" s="116">
        <f t="shared" si="28"/>
        <v>607</v>
      </c>
      <c r="Y32" s="116">
        <f t="shared" si="28"/>
        <v>599</v>
      </c>
      <c r="Z32" s="116">
        <f t="shared" si="28"/>
        <v>636</v>
      </c>
      <c r="AA32" s="116">
        <f t="shared" si="28"/>
        <v>611</v>
      </c>
      <c r="AB32" s="116">
        <f t="shared" si="28"/>
        <v>570.5</v>
      </c>
      <c r="AC32" s="117"/>
      <c r="AD32" s="116">
        <f>AD13+AD18+AD23+AD28</f>
        <v>588.5</v>
      </c>
      <c r="AE32" s="116">
        <f t="shared" ref="AE32:AO32" si="29">AE13+AE18+AE23+AE28</f>
        <v>566.5</v>
      </c>
      <c r="AF32" s="116">
        <f t="shared" si="29"/>
        <v>636</v>
      </c>
      <c r="AG32" s="116">
        <f t="shared" si="29"/>
        <v>587.5</v>
      </c>
      <c r="AH32" s="116">
        <f t="shared" si="29"/>
        <v>587.5</v>
      </c>
      <c r="AI32" s="116">
        <f t="shared" si="29"/>
        <v>645.5</v>
      </c>
      <c r="AJ32" s="116">
        <f t="shared" si="29"/>
        <v>655.5</v>
      </c>
      <c r="AK32" s="116">
        <f t="shared" si="29"/>
        <v>554</v>
      </c>
      <c r="AL32" s="116">
        <f t="shared" si="29"/>
        <v>591</v>
      </c>
      <c r="AM32" s="116">
        <f t="shared" si="29"/>
        <v>561.5</v>
      </c>
      <c r="AN32" s="116">
        <f t="shared" si="29"/>
        <v>563</v>
      </c>
      <c r="AO32" s="116">
        <f t="shared" si="29"/>
        <v>549.5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2669.5</v>
      </c>
      <c r="F33" s="116">
        <f t="shared" ref="F33:K33" si="30">C32+D32+E32+F32</f>
        <v>2628</v>
      </c>
      <c r="G33" s="116">
        <f t="shared" si="30"/>
        <v>2529.5</v>
      </c>
      <c r="H33" s="116">
        <f t="shared" si="30"/>
        <v>2428</v>
      </c>
      <c r="I33" s="116">
        <f t="shared" si="30"/>
        <v>2340</v>
      </c>
      <c r="J33" s="116">
        <f t="shared" si="30"/>
        <v>2321.5</v>
      </c>
      <c r="K33" s="116">
        <f t="shared" si="30"/>
        <v>2349</v>
      </c>
      <c r="L33" s="117"/>
      <c r="M33" s="116"/>
      <c r="N33" s="116"/>
      <c r="O33" s="116"/>
      <c r="P33" s="116">
        <f>M32+N32+O32+P32</f>
        <v>2278</v>
      </c>
      <c r="Q33" s="116">
        <f t="shared" ref="Q33:AB33" si="31">N32+O32+P32+Q32</f>
        <v>2274</v>
      </c>
      <c r="R33" s="116">
        <f t="shared" si="31"/>
        <v>2321.5</v>
      </c>
      <c r="S33" s="116">
        <f t="shared" si="31"/>
        <v>2321</v>
      </c>
      <c r="T33" s="116">
        <f t="shared" si="31"/>
        <v>2324</v>
      </c>
      <c r="U33" s="116">
        <f t="shared" si="31"/>
        <v>2355</v>
      </c>
      <c r="V33" s="116">
        <f t="shared" si="31"/>
        <v>2332.5</v>
      </c>
      <c r="W33" s="116">
        <f t="shared" si="31"/>
        <v>2251.5</v>
      </c>
      <c r="X33" s="116">
        <f t="shared" si="31"/>
        <v>2286</v>
      </c>
      <c r="Y33" s="116">
        <f t="shared" si="31"/>
        <v>2305</v>
      </c>
      <c r="Z33" s="116">
        <f t="shared" si="31"/>
        <v>2365.5</v>
      </c>
      <c r="AA33" s="116">
        <f t="shared" si="31"/>
        <v>2453</v>
      </c>
      <c r="AB33" s="116">
        <f t="shared" si="31"/>
        <v>2416.5</v>
      </c>
      <c r="AC33" s="117"/>
      <c r="AD33" s="116"/>
      <c r="AE33" s="116"/>
      <c r="AF33" s="116"/>
      <c r="AG33" s="116">
        <f>AD32+AE32+AF32+AG32</f>
        <v>2378.5</v>
      </c>
      <c r="AH33" s="116">
        <f t="shared" ref="AH33:AO33" si="32">AE32+AF32+AG32+AH32</f>
        <v>2377.5</v>
      </c>
      <c r="AI33" s="116">
        <f t="shared" si="32"/>
        <v>2456.5</v>
      </c>
      <c r="AJ33" s="116">
        <f t="shared" si="32"/>
        <v>2476</v>
      </c>
      <c r="AK33" s="116">
        <f t="shared" si="32"/>
        <v>2442.5</v>
      </c>
      <c r="AL33" s="116">
        <f t="shared" si="32"/>
        <v>2446</v>
      </c>
      <c r="AM33" s="116">
        <f t="shared" si="32"/>
        <v>2362</v>
      </c>
      <c r="AN33" s="116">
        <f t="shared" si="32"/>
        <v>2269.5</v>
      </c>
      <c r="AO33" s="116">
        <f t="shared" si="32"/>
        <v>2265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2016-08-20T16:38:15Z</cp:lastPrinted>
  <dcterms:created xsi:type="dcterms:W3CDTF">1998-04-02T13:38:56Z</dcterms:created>
  <dcterms:modified xsi:type="dcterms:W3CDTF">2017-10-31T22:07:25Z</dcterms:modified>
</cp:coreProperties>
</file>