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8\CR 49C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U17" i="4694" l="1"/>
  <c r="N24" i="4694"/>
  <c r="G23" i="4694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T11" i="4697" s="1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N30" i="4695" s="1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M31" i="4694"/>
  <c r="F31" i="4694"/>
  <c r="T30" i="4694"/>
  <c r="M30" i="4694"/>
  <c r="N30" i="4694" s="1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M11" i="4694"/>
  <c r="F11" i="4694"/>
  <c r="T10" i="4694"/>
  <c r="M10" i="4694"/>
  <c r="F10" i="4694"/>
  <c r="U32" i="4678"/>
  <c r="T30" i="4678"/>
  <c r="U30" i="4678" s="1"/>
  <c r="T31" i="4678"/>
  <c r="U31" i="4678" s="1"/>
  <c r="U31" i="4695" l="1"/>
  <c r="U30" i="4695"/>
  <c r="U28" i="4695"/>
  <c r="U29" i="4695"/>
  <c r="U27" i="4695"/>
  <c r="T10" i="4697"/>
  <c r="U26" i="4695"/>
  <c r="U25" i="4695"/>
  <c r="U23" i="4695"/>
  <c r="U24" i="4695"/>
  <c r="U22" i="4695"/>
  <c r="U21" i="4695"/>
  <c r="U20" i="4695"/>
  <c r="U18" i="4695"/>
  <c r="U19" i="4695"/>
  <c r="U17" i="4695"/>
  <c r="U16" i="4695"/>
  <c r="U14" i="4695"/>
  <c r="U15" i="4695"/>
  <c r="U13" i="4695"/>
  <c r="N31" i="4695"/>
  <c r="N28" i="4695"/>
  <c r="N29" i="4695"/>
  <c r="N26" i="4695"/>
  <c r="N27" i="4695"/>
  <c r="N25" i="4695"/>
  <c r="N24" i="4695"/>
  <c r="N22" i="4695"/>
  <c r="N23" i="4695"/>
  <c r="N21" i="4695"/>
  <c r="N20" i="4695"/>
  <c r="N19" i="4695"/>
  <c r="N18" i="4695"/>
  <c r="N17" i="4695"/>
  <c r="N16" i="4695"/>
  <c r="N13" i="4695"/>
  <c r="N15" i="4695"/>
  <c r="N14" i="4695"/>
  <c r="N11" i="4695"/>
  <c r="N10" i="4695"/>
  <c r="G31" i="4695"/>
  <c r="G29" i="4695"/>
  <c r="G30" i="4695"/>
  <c r="G28" i="4695"/>
  <c r="G27" i="4695"/>
  <c r="G26" i="4695"/>
  <c r="G25" i="4695"/>
  <c r="G24" i="4695"/>
  <c r="G22" i="4695"/>
  <c r="G21" i="4695"/>
  <c r="G23" i="4695"/>
  <c r="T31" i="4697"/>
  <c r="T30" i="4697"/>
  <c r="U30" i="4694"/>
  <c r="U31" i="4694"/>
  <c r="U29" i="4694"/>
  <c r="U28" i="4694"/>
  <c r="U27" i="4694"/>
  <c r="T18" i="4697"/>
  <c r="T12" i="4697"/>
  <c r="T16" i="4697"/>
  <c r="T15" i="4697"/>
  <c r="T13" i="4697"/>
  <c r="U25" i="4694"/>
  <c r="U26" i="4694"/>
  <c r="U24" i="4694"/>
  <c r="U23" i="4694"/>
  <c r="U22" i="4694"/>
  <c r="T19" i="4697"/>
  <c r="U21" i="4694"/>
  <c r="U20" i="4694"/>
  <c r="T17" i="4697"/>
  <c r="U18" i="4694"/>
  <c r="U19" i="4694"/>
  <c r="U16" i="4694"/>
  <c r="T14" i="4697"/>
  <c r="U15" i="4694"/>
  <c r="U14" i="4694"/>
  <c r="U13" i="4694"/>
  <c r="N31" i="4694"/>
  <c r="M18" i="4697"/>
  <c r="M17" i="4697"/>
  <c r="M14" i="4697"/>
  <c r="M12" i="4697"/>
  <c r="N14" i="4694"/>
  <c r="N29" i="4694"/>
  <c r="N28" i="4694"/>
  <c r="N26" i="4694"/>
  <c r="N27" i="4694"/>
  <c r="N25" i="4694"/>
  <c r="N23" i="4694"/>
  <c r="N22" i="4694"/>
  <c r="N21" i="4694"/>
  <c r="M19" i="4697"/>
  <c r="N20" i="4694"/>
  <c r="N18" i="4694"/>
  <c r="N19" i="4694"/>
  <c r="M16" i="4697"/>
  <c r="N17" i="4694"/>
  <c r="M15" i="4697"/>
  <c r="N16" i="4694"/>
  <c r="M13" i="4697"/>
  <c r="N13" i="4694"/>
  <c r="N15" i="4694"/>
  <c r="G21" i="4694"/>
  <c r="N11" i="4694"/>
  <c r="N10" i="4694"/>
  <c r="G31" i="4694"/>
  <c r="G30" i="4694"/>
  <c r="G29" i="4694"/>
  <c r="G28" i="4694"/>
  <c r="G27" i="4694"/>
  <c r="G25" i="4694"/>
  <c r="G26" i="4694"/>
  <c r="G24" i="4694"/>
  <c r="G22" i="4694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N32" i="4696" s="1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U25" i="4697" l="1"/>
  <c r="U13" i="4697"/>
  <c r="U32" i="4695"/>
  <c r="N20" i="4697"/>
  <c r="N19" i="4697"/>
  <c r="N14" i="4697"/>
  <c r="N17" i="4697"/>
  <c r="N32" i="4695"/>
  <c r="G32" i="4695"/>
  <c r="U31" i="4697"/>
  <c r="U30" i="4697"/>
  <c r="U29" i="4697"/>
  <c r="U21" i="4697"/>
  <c r="U15" i="4697"/>
  <c r="U14" i="4697"/>
  <c r="U16" i="4697"/>
  <c r="U19" i="4697"/>
  <c r="U20" i="4697"/>
  <c r="U18" i="4697"/>
  <c r="U17" i="4697"/>
  <c r="U32" i="4694"/>
  <c r="N28" i="4697"/>
  <c r="N24" i="4697"/>
  <c r="N16" i="4697"/>
  <c r="N18" i="4697"/>
  <c r="N13" i="4697"/>
  <c r="N15" i="4697"/>
  <c r="G27" i="4697"/>
  <c r="G23" i="4697"/>
  <c r="N32" i="4694"/>
  <c r="G32" i="4694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32" i="4689" l="1"/>
  <c r="J34" i="4689"/>
  <c r="J31" i="4689"/>
  <c r="J26" i="4689"/>
  <c r="J24" i="4689"/>
  <c r="J23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<sst xmlns="http://schemas.openxmlformats.org/spreadsheetml/2006/main" count="750" uniqueCount="144">
  <si>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</si>
  <si>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</si>
  <si>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</si>
  <si>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</si>
  <si>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</si>
  <si>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</si>
  <si>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</si>
  <si>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</si>
  <si>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</si>
  <si>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</si>
  <si>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</si>
  <si>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</si>
  <si>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</si>
  <si>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</si>
  <si>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</si>
  <si>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</si>
  <si>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</si>
  <si>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</si>
  <si>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</si>
  <si>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</si>
  <si>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</si>
  <si>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</si>
  <si>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</si>
  <si>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</si>
  <si>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</si>
  <si>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</si>
  <si>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</si>
  <si>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</si>
  <si>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</si>
  <si>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</si>
  <si>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</si>
  <si>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</si>
  <si>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</si>
  <si>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</si>
  <si>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</si>
  <si>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</si>
  <si>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</si>
  <si>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</si>
  <si>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</si>
  <si>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</si>
  <si>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</si>
  <si>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</si>
  <si>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</si>
  <si>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</si>
  <si>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</si>
  <si>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</si>
  <si>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</si>
  <si>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</si>
  <si>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</si>
  <si>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</si>
  <si>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</si>
  <si>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</si>
  <si>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</si>
  <si>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</si>
  <si>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</si>
  <si>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</si>
  <si>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</si>
  <si>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</si>
  <si>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</si>
  <si>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</si>
  <si>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</si>
  <si>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</si>
  <si>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</si>
  <si>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</si>
  <si>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</si>
  <si>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</si>
  <si>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</si>
  <si>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</si>
  <si>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</si>
  <si>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</si>
  <si>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</si>
  <si>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</si>
  <si>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</si>
  <si>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</si>
  <si>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</si>
  <si>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</si>
  <si>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</si>
  <si>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</si>
  <si>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</si>
  <si>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</si>
  <si>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</si>
  <si>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</si>
  <si>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</si>
  <si>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</si>
  <si>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</si>
  <si>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</si>
  <si>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</si>
  <si>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</si>
  <si>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</si>
  <si>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</si>
  <si>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</si>
  <si>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</si>
  <si>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</si>
  <si>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</si>
  <si>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</si>
  <si>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</si>
  <si>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</si>
  <si>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</si>
  <si>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</si>
  <si>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</si>
  <si>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</si>
  <si>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</si>
  <si>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</si>
  <si>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</si>
  <si>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</si>
  <si>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</si>
  <si>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</si>
  <si>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</si>
  <si>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</si>
  <si>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</si>
  <si>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</si>
  <si>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</si>
  <si>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</si>
  <si>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</si>
  <si>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</si>
  <si>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</si>
  <si>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</si>
  <si>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</si>
  <si>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</si>
  <si>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</si>
  <si>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</si>
  <si>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</si>
  <si>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</si>
  <si>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</si>
  <si>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</si>
  <si>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</si>
  <si>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</si>
  <si>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</si>
  <si>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</si>
  <si>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</si>
  <si>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</si>
  <si>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</si>
  <si>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</si>
  <si>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</si>
  <si>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84 - CR 49C</t>
  </si>
  <si>
    <t>IVAN FONSECA</t>
  </si>
  <si>
    <t>7:30 - 8:30</t>
  </si>
  <si>
    <t>13:15 - 14:15</t>
  </si>
  <si>
    <t>17:30 - 18:30</t>
  </si>
  <si>
    <t>JHONY NAVARRO</t>
  </si>
  <si>
    <t>9:30 - 10:30</t>
  </si>
  <si>
    <t>14:00 - 15:00</t>
  </si>
  <si>
    <t>16:45 - 17:45</t>
  </si>
  <si>
    <t>13:45 - 14:45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</si>
</sst>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41944"/>
        <c:axId val="176512560"/>
      </c:barChart>
      <c:catAx>
        <c:axId val="17614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1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1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4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651488"/>
        <c:axId val="177651880"/>
      </c:barChart>
      <c:catAx>
        <c:axId val="17765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51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65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5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652664"/>
        <c:axId val="177653056"/>
      </c:barChart>
      <c:catAx>
        <c:axId val="17765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653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65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5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653840"/>
        <c:axId val="177654232"/>
      </c:barChart>
      <c:catAx>
        <c:axId val="17765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5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65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5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544</c:v>
                </c:pt>
                <c:pt idx="11">
                  <c:v>567</c:v>
                </c:pt>
                <c:pt idx="12">
                  <c:v>574</c:v>
                </c:pt>
                <c:pt idx="13">
                  <c:v>499</c:v>
                </c:pt>
                <c:pt idx="14">
                  <c:v>490</c:v>
                </c:pt>
                <c:pt idx="15">
                  <c:v>485</c:v>
                </c:pt>
                <c:pt idx="16">
                  <c:v>534</c:v>
                </c:pt>
                <c:pt idx="17">
                  <c:v>493.5</c:v>
                </c:pt>
                <c:pt idx="18">
                  <c:v>537</c:v>
                </c:pt>
                <c:pt idx="19">
                  <c:v>558</c:v>
                </c:pt>
                <c:pt idx="20">
                  <c:v>534.5</c:v>
                </c:pt>
                <c:pt idx="21">
                  <c:v>535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87120"/>
        <c:axId val="177387512"/>
      </c:barChart>
      <c:catAx>
        <c:axId val="17738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8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87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8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280.5</c:v>
                </c:pt>
                <c:pt idx="3">
                  <c:v>560</c:v>
                </c:pt>
                <c:pt idx="4">
                  <c:v>540.5</c:v>
                </c:pt>
                <c:pt idx="5">
                  <c:v>541.5</c:v>
                </c:pt>
                <c:pt idx="6">
                  <c:v>555.5</c:v>
                </c:pt>
                <c:pt idx="7">
                  <c:v>581</c:v>
                </c:pt>
                <c:pt idx="8">
                  <c:v>587.5</c:v>
                </c:pt>
                <c:pt idx="9">
                  <c:v>550</c:v>
                </c:pt>
                <c:pt idx="10">
                  <c:v>528</c:v>
                </c:pt>
                <c:pt idx="11">
                  <c:v>542</c:v>
                </c:pt>
                <c:pt idx="12">
                  <c:v>564</c:v>
                </c:pt>
                <c:pt idx="13">
                  <c:v>625.5</c:v>
                </c:pt>
                <c:pt idx="14">
                  <c:v>593</c:v>
                </c:pt>
                <c:pt idx="15">
                  <c:v>584</c:v>
                </c:pt>
                <c:pt idx="16">
                  <c:v>568.5</c:v>
                </c:pt>
                <c:pt idx="17">
                  <c:v>616.5</c:v>
                </c:pt>
                <c:pt idx="18">
                  <c:v>0</c:v>
                </c:pt>
                <c:pt idx="19">
                  <c:v>0</c:v>
                </c:pt>
                <c:pt idx="20">
                  <c:v>555</c:v>
                </c:pt>
                <c:pt idx="21">
                  <c:v>518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88296"/>
        <c:axId val="177388688"/>
      </c:barChart>
      <c:catAx>
        <c:axId val="17738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388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38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8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542</c:v>
                </c:pt>
                <c:pt idx="1">
                  <c:v>561</c:v>
                </c:pt>
                <c:pt idx="2">
                  <c:v>575</c:v>
                </c:pt>
                <c:pt idx="3">
                  <c:v>324</c:v>
                </c:pt>
                <c:pt idx="4">
                  <c:v>551.5</c:v>
                </c:pt>
                <c:pt idx="5">
                  <c:v>496</c:v>
                </c:pt>
                <c:pt idx="6">
                  <c:v>501.5</c:v>
                </c:pt>
                <c:pt idx="7">
                  <c:v>430.5</c:v>
                </c:pt>
                <c:pt idx="8">
                  <c:v>497</c:v>
                </c:pt>
                <c:pt idx="9">
                  <c:v>437.5</c:v>
                </c:pt>
                <c:pt idx="10">
                  <c:v>462</c:v>
                </c:pt>
                <c:pt idx="11">
                  <c:v>498.5</c:v>
                </c:pt>
                <c:pt idx="12">
                  <c:v>471</c:v>
                </c:pt>
                <c:pt idx="13">
                  <c:v>345.5</c:v>
                </c:pt>
                <c:pt idx="14">
                  <c:v>361</c:v>
                </c:pt>
                <c:pt idx="15">
                  <c:v>359.5</c:v>
                </c:pt>
                <c:pt idx="16">
                  <c:v>322.5</c:v>
                </c:pt>
                <c:pt idx="17">
                  <c:v>312.5</c:v>
                </c:pt>
                <c:pt idx="18">
                  <c:v>278.5</c:v>
                </c:pt>
                <c:pt idx="19">
                  <c:v>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89472"/>
        <c:axId val="177389864"/>
      </c:barChart>
      <c:catAx>
        <c:axId val="1773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8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8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8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98064"/>
        <c:axId val="176602544"/>
      </c:barChart>
      <c:catAx>
        <c:axId val="17659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02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60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9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25088"/>
        <c:axId val="176629568"/>
      </c:barChart>
      <c:catAx>
        <c:axId val="17662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2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2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2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388.5</c:v>
                </c:pt>
                <c:pt idx="11">
                  <c:v>402</c:v>
                </c:pt>
                <c:pt idx="12">
                  <c:v>395</c:v>
                </c:pt>
                <c:pt idx="13">
                  <c:v>312</c:v>
                </c:pt>
                <c:pt idx="14">
                  <c:v>303</c:v>
                </c:pt>
                <c:pt idx="15">
                  <c:v>295.5</c:v>
                </c:pt>
                <c:pt idx="16">
                  <c:v>344.5</c:v>
                </c:pt>
                <c:pt idx="17">
                  <c:v>295.5</c:v>
                </c:pt>
                <c:pt idx="18">
                  <c:v>347</c:v>
                </c:pt>
                <c:pt idx="19">
                  <c:v>331.5</c:v>
                </c:pt>
                <c:pt idx="20">
                  <c:v>343</c:v>
                </c:pt>
                <c:pt idx="21">
                  <c:v>337.5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75528"/>
        <c:axId val="177308336"/>
      </c:barChart>
      <c:catAx>
        <c:axId val="17687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0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7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93.5</c:v>
                </c:pt>
                <c:pt idx="3">
                  <c:v>354.5</c:v>
                </c:pt>
                <c:pt idx="4">
                  <c:v>322</c:v>
                </c:pt>
                <c:pt idx="5">
                  <c:v>345</c:v>
                </c:pt>
                <c:pt idx="6">
                  <c:v>367.5</c:v>
                </c:pt>
                <c:pt idx="7">
                  <c:v>380.5</c:v>
                </c:pt>
                <c:pt idx="8">
                  <c:v>401.5</c:v>
                </c:pt>
                <c:pt idx="9">
                  <c:v>385.5</c:v>
                </c:pt>
                <c:pt idx="10">
                  <c:v>366.5</c:v>
                </c:pt>
                <c:pt idx="11">
                  <c:v>374</c:v>
                </c:pt>
                <c:pt idx="12">
                  <c:v>374.5</c:v>
                </c:pt>
                <c:pt idx="13">
                  <c:v>423.5</c:v>
                </c:pt>
                <c:pt idx="14">
                  <c:v>377.5</c:v>
                </c:pt>
                <c:pt idx="15">
                  <c:v>359.5</c:v>
                </c:pt>
                <c:pt idx="16">
                  <c:v>360.5</c:v>
                </c:pt>
                <c:pt idx="17">
                  <c:v>390</c:v>
                </c:pt>
                <c:pt idx="18">
                  <c:v>0</c:v>
                </c:pt>
                <c:pt idx="19">
                  <c:v>0</c:v>
                </c:pt>
                <c:pt idx="20">
                  <c:v>355.5</c:v>
                </c:pt>
                <c:pt idx="21">
                  <c:v>321.5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85888"/>
        <c:axId val="174786672"/>
      </c:barChart>
      <c:catAx>
        <c:axId val="17478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786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78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348.5</c:v>
                </c:pt>
                <c:pt idx="1">
                  <c:v>358.5</c:v>
                </c:pt>
                <c:pt idx="2">
                  <c:v>379.5</c:v>
                </c:pt>
                <c:pt idx="3">
                  <c:v>119</c:v>
                </c:pt>
                <c:pt idx="4">
                  <c:v>355</c:v>
                </c:pt>
                <c:pt idx="5">
                  <c:v>326</c:v>
                </c:pt>
                <c:pt idx="6">
                  <c:v>330.5</c:v>
                </c:pt>
                <c:pt idx="7">
                  <c:v>281.5</c:v>
                </c:pt>
                <c:pt idx="8">
                  <c:v>328</c:v>
                </c:pt>
                <c:pt idx="9">
                  <c:v>268.5</c:v>
                </c:pt>
                <c:pt idx="10">
                  <c:v>300.5</c:v>
                </c:pt>
                <c:pt idx="11">
                  <c:v>343</c:v>
                </c:pt>
                <c:pt idx="12">
                  <c:v>344</c:v>
                </c:pt>
                <c:pt idx="13">
                  <c:v>243</c:v>
                </c:pt>
                <c:pt idx="14">
                  <c:v>265.5</c:v>
                </c:pt>
                <c:pt idx="15">
                  <c:v>269</c:v>
                </c:pt>
                <c:pt idx="16">
                  <c:v>246.5</c:v>
                </c:pt>
                <c:pt idx="17">
                  <c:v>224.5</c:v>
                </c:pt>
                <c:pt idx="18">
                  <c:v>205.5</c:v>
                </c:pt>
                <c:pt idx="19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87848"/>
        <c:axId val="177114752"/>
      </c:barChart>
      <c:catAx>
        <c:axId val="17478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1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155.5</c:v>
                </c:pt>
                <c:pt idx="11">
                  <c:v>165</c:v>
                </c:pt>
                <c:pt idx="12">
                  <c:v>179</c:v>
                </c:pt>
                <c:pt idx="13">
                  <c:v>187</c:v>
                </c:pt>
                <c:pt idx="14">
                  <c:v>187</c:v>
                </c:pt>
                <c:pt idx="15">
                  <c:v>189.5</c:v>
                </c:pt>
                <c:pt idx="16">
                  <c:v>189.5</c:v>
                </c:pt>
                <c:pt idx="17">
                  <c:v>198</c:v>
                </c:pt>
                <c:pt idx="18">
                  <c:v>190</c:v>
                </c:pt>
                <c:pt idx="19">
                  <c:v>226.5</c:v>
                </c:pt>
                <c:pt idx="20">
                  <c:v>191.5</c:v>
                </c:pt>
                <c:pt idx="21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15536"/>
        <c:axId val="177115928"/>
      </c:barChart>
      <c:catAx>
        <c:axId val="17711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15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187</c:v>
                </c:pt>
                <c:pt idx="3">
                  <c:v>205.5</c:v>
                </c:pt>
                <c:pt idx="4">
                  <c:v>218.5</c:v>
                </c:pt>
                <c:pt idx="5">
                  <c:v>196.5</c:v>
                </c:pt>
                <c:pt idx="6">
                  <c:v>188</c:v>
                </c:pt>
                <c:pt idx="7">
                  <c:v>200.5</c:v>
                </c:pt>
                <c:pt idx="8">
                  <c:v>186</c:v>
                </c:pt>
                <c:pt idx="9">
                  <c:v>164.5</c:v>
                </c:pt>
                <c:pt idx="10">
                  <c:v>161.5</c:v>
                </c:pt>
                <c:pt idx="11">
                  <c:v>168</c:v>
                </c:pt>
                <c:pt idx="12">
                  <c:v>189.5</c:v>
                </c:pt>
                <c:pt idx="13">
                  <c:v>202</c:v>
                </c:pt>
                <c:pt idx="14">
                  <c:v>215.5</c:v>
                </c:pt>
                <c:pt idx="15">
                  <c:v>224.5</c:v>
                </c:pt>
                <c:pt idx="16">
                  <c:v>208</c:v>
                </c:pt>
                <c:pt idx="17">
                  <c:v>226.5</c:v>
                </c:pt>
                <c:pt idx="18">
                  <c:v>0</c:v>
                </c:pt>
                <c:pt idx="19">
                  <c:v>0</c:v>
                </c:pt>
                <c:pt idx="20">
                  <c:v>199.5</c:v>
                </c:pt>
                <c:pt idx="21">
                  <c:v>196.5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16712"/>
        <c:axId val="177117104"/>
      </c:barChart>
      <c:catAx>
        <c:axId val="17711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117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11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6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193.5</c:v>
                </c:pt>
                <c:pt idx="1">
                  <c:v>202.5</c:v>
                </c:pt>
                <c:pt idx="2">
                  <c:v>195.5</c:v>
                </c:pt>
                <c:pt idx="3">
                  <c:v>205</c:v>
                </c:pt>
                <c:pt idx="4">
                  <c:v>196.5</c:v>
                </c:pt>
                <c:pt idx="5">
                  <c:v>170</c:v>
                </c:pt>
                <c:pt idx="6">
                  <c:v>171</c:v>
                </c:pt>
                <c:pt idx="7">
                  <c:v>149</c:v>
                </c:pt>
                <c:pt idx="8">
                  <c:v>169</c:v>
                </c:pt>
                <c:pt idx="9">
                  <c:v>169</c:v>
                </c:pt>
                <c:pt idx="10">
                  <c:v>161.5</c:v>
                </c:pt>
                <c:pt idx="11">
                  <c:v>155.5</c:v>
                </c:pt>
                <c:pt idx="12">
                  <c:v>127</c:v>
                </c:pt>
                <c:pt idx="13">
                  <c:v>102.5</c:v>
                </c:pt>
                <c:pt idx="14">
                  <c:v>95.5</c:v>
                </c:pt>
                <c:pt idx="15">
                  <c:v>90.5</c:v>
                </c:pt>
                <c:pt idx="16">
                  <c:v>76</c:v>
                </c:pt>
                <c:pt idx="17">
                  <c:v>88</c:v>
                </c:pt>
                <c:pt idx="18">
                  <c:v>73</c:v>
                </c:pt>
                <c:pt idx="1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17888"/>
        <c:axId val="177118280"/>
      </c:barChart>
      <c:catAx>
        <c:axId val="17711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1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134</v>
      </c>
      <c r="E5" s="119"/>
      <c r="F5" s="119"/>
      <c r="G5" s="119"/>
      <c r="H5" s="119"/>
      <c r="I5" s="109" t="s">
        <v>49</v>
      </c>
      <c r="J5" s="109"/>
      <c r="K5" s="109"/>
      <c r="L5" s="120"/>
      <c r="M5" s="120"/>
      <c r="N5" s="120"/>
      <c r="O5" s="9"/>
      <c r="P5" s="109" t="s">
        <v>53</v>
      </c>
      <c r="Q5" s="109"/>
      <c r="R5" s="109"/>
      <c r="S5" s="118" t="s">
        <v>57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/>
      <c r="M6" s="121"/>
      <c r="N6" s="121"/>
      <c r="O6" s="36"/>
      <c r="P6" s="109" t="s">
        <v>54</v>
      </c>
      <c r="Q6" s="109"/>
      <c r="R6" s="109"/>
      <c r="S6" s="114">
        <v>43095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61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X29" sqref="X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84 - CR 49C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113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135</v>
      </c>
      <c r="E6" s="116"/>
      <c r="F6" s="116"/>
      <c r="G6" s="116"/>
      <c r="H6" s="116"/>
      <c r="I6" s="109" t="s">
        <v>55</v>
      </c>
      <c r="J6" s="109"/>
      <c r="K6" s="109"/>
      <c r="L6" s="121">
        <v>3</v>
      </c>
      <c r="M6" s="121"/>
      <c r="N6" s="121"/>
      <c r="O6" s="36"/>
      <c r="P6" s="109" t="s">
        <v>54</v>
      </c>
      <c r="Q6" s="109"/>
      <c r="R6" s="109"/>
      <c r="S6" s="114">
        <f>'G-1'!S6:U6</f>
        <v>43095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1012</v>
      </c>
      <c r="O10" s="92" t="s">
        <v>131</v>
      </c>
      <c r="P10" s="91">
        <v>59</v>
      </c>
      <c r="Q10" s="91">
        <v>283</v>
      </c>
      <c r="R10" s="91">
        <v>13</v>
      </c>
      <c r="S10" s="91">
        <v>4</v>
      </c>
      <c r="T10" s="103">
        <f t="shared" ref="T10:T31" si="2">P10*0.5+Q10*1+R10*2+S10*2.5</f>
        <v>348.5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680.5</v>
      </c>
      <c r="O11" s="15" t="s">
        <v>130</v>
      </c>
      <c r="P11" s="99">
        <v>81</v>
      </c>
      <c r="Q11" s="39">
        <v>281</v>
      </c>
      <c r="R11" s="39">
        <v>16</v>
      </c>
      <c r="S11" s="99">
        <v>2</v>
      </c>
      <c r="T11" s="6">
        <f t="shared" si="2"/>
        <v>358.5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70</v>
      </c>
      <c r="J12" s="99">
        <v>24</v>
      </c>
      <c r="K12" s="99">
        <v>16</v>
      </c>
      <c r="L12" s="99">
        <v>1</v>
      </c>
      <c r="M12" s="6">
        <f t="shared" si="1"/>
        <v>93.5</v>
      </c>
      <c r="N12" s="100">
        <f>M12+M11+M10+F31</f>
        <v>431</v>
      </c>
      <c r="O12" s="16" t="s">
        <v>29</v>
      </c>
      <c r="P12" s="99">
        <v>89</v>
      </c>
      <c r="Q12" s="39">
        <v>287</v>
      </c>
      <c r="R12" s="39">
        <v>19</v>
      </c>
      <c r="S12" s="99">
        <v>4</v>
      </c>
      <c r="T12" s="6">
        <f t="shared" si="2"/>
        <v>379.5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79</v>
      </c>
      <c r="J13" s="39">
        <v>271</v>
      </c>
      <c r="K13" s="39">
        <v>17</v>
      </c>
      <c r="L13" s="39">
        <v>4</v>
      </c>
      <c r="M13" s="6">
        <f t="shared" si="1"/>
        <v>354.5</v>
      </c>
      <c r="N13" s="2">
        <f>M13+M12+M11+M10</f>
        <v>448</v>
      </c>
      <c r="O13" s="16" t="s">
        <v>30</v>
      </c>
      <c r="P13" s="39">
        <v>74</v>
      </c>
      <c r="Q13" s="39">
        <v>29</v>
      </c>
      <c r="R13" s="39">
        <v>24</v>
      </c>
      <c r="S13" s="39">
        <v>2</v>
      </c>
      <c r="T13" s="6">
        <f t="shared" si="2"/>
        <v>119</v>
      </c>
      <c r="U13" s="95">
        <f>T13+T12+T11+T10</f>
        <v>1205.5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65</v>
      </c>
      <c r="J14" s="39">
        <v>258</v>
      </c>
      <c r="K14" s="39">
        <v>12</v>
      </c>
      <c r="L14" s="39">
        <v>3</v>
      </c>
      <c r="M14" s="6">
        <f t="shared" si="1"/>
        <v>322</v>
      </c>
      <c r="N14" s="2">
        <f t="shared" ref="N14:N31" si="4">M14+M13+M12+M11</f>
        <v>770</v>
      </c>
      <c r="O14" s="16" t="s">
        <v>8</v>
      </c>
      <c r="P14" s="39">
        <v>59</v>
      </c>
      <c r="Q14" s="39">
        <v>281</v>
      </c>
      <c r="R14" s="39">
        <v>21</v>
      </c>
      <c r="S14" s="39">
        <v>1</v>
      </c>
      <c r="T14" s="6">
        <f t="shared" si="2"/>
        <v>355</v>
      </c>
      <c r="U14" s="95">
        <f t="shared" ref="U14:U31" si="5">T14+T13+T12+T11</f>
        <v>1212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70</v>
      </c>
      <c r="J15" s="39">
        <v>271</v>
      </c>
      <c r="K15" s="39">
        <v>12</v>
      </c>
      <c r="L15" s="39">
        <v>6</v>
      </c>
      <c r="M15" s="6">
        <f t="shared" si="1"/>
        <v>345</v>
      </c>
      <c r="N15" s="2">
        <f t="shared" si="4"/>
        <v>1115</v>
      </c>
      <c r="O15" s="15" t="s">
        <v>10</v>
      </c>
      <c r="P15" s="39">
        <v>65</v>
      </c>
      <c r="Q15" s="39">
        <v>224</v>
      </c>
      <c r="R15" s="39">
        <v>26</v>
      </c>
      <c r="S15" s="39">
        <v>7</v>
      </c>
      <c r="T15" s="6">
        <f t="shared" si="2"/>
        <v>326</v>
      </c>
      <c r="U15" s="95">
        <f t="shared" si="5"/>
        <v>1179.5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70</v>
      </c>
      <c r="J16" s="39">
        <v>293</v>
      </c>
      <c r="K16" s="39">
        <v>11</v>
      </c>
      <c r="L16" s="39">
        <v>7</v>
      </c>
      <c r="M16" s="6">
        <f t="shared" si="1"/>
        <v>367.5</v>
      </c>
      <c r="N16" s="2">
        <f t="shared" si="4"/>
        <v>1389</v>
      </c>
      <c r="O16" s="15" t="s">
        <v>13</v>
      </c>
      <c r="P16" s="39">
        <v>59</v>
      </c>
      <c r="Q16" s="39">
        <v>249</v>
      </c>
      <c r="R16" s="39">
        <v>21</v>
      </c>
      <c r="S16" s="39">
        <v>4</v>
      </c>
      <c r="T16" s="6">
        <f t="shared" si="2"/>
        <v>330.5</v>
      </c>
      <c r="U16" s="95">
        <f t="shared" si="5"/>
        <v>1130.5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53</v>
      </c>
      <c r="J17" s="39">
        <v>304</v>
      </c>
      <c r="K17" s="39">
        <v>15</v>
      </c>
      <c r="L17" s="39">
        <v>8</v>
      </c>
      <c r="M17" s="6">
        <f t="shared" si="1"/>
        <v>380.5</v>
      </c>
      <c r="N17" s="2">
        <f t="shared" si="4"/>
        <v>1415</v>
      </c>
      <c r="O17" s="15" t="s">
        <v>16</v>
      </c>
      <c r="P17" s="39">
        <v>55</v>
      </c>
      <c r="Q17" s="39">
        <v>234</v>
      </c>
      <c r="R17" s="39">
        <v>10</v>
      </c>
      <c r="S17" s="39">
        <v>0</v>
      </c>
      <c r="T17" s="6">
        <f t="shared" si="2"/>
        <v>281.5</v>
      </c>
      <c r="U17" s="95">
        <f>T17+T16+T15+T14</f>
        <v>1293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69</v>
      </c>
      <c r="J18" s="39">
        <v>319</v>
      </c>
      <c r="K18" s="39">
        <v>19</v>
      </c>
      <c r="L18" s="39">
        <v>4</v>
      </c>
      <c r="M18" s="6">
        <f t="shared" si="1"/>
        <v>401.5</v>
      </c>
      <c r="N18" s="2">
        <f t="shared" si="4"/>
        <v>1494.5</v>
      </c>
      <c r="O18" s="15" t="s">
        <v>41</v>
      </c>
      <c r="P18" s="39">
        <v>59</v>
      </c>
      <c r="Q18" s="39">
        <v>274</v>
      </c>
      <c r="R18" s="39">
        <v>11</v>
      </c>
      <c r="S18" s="39">
        <v>1</v>
      </c>
      <c r="T18" s="6">
        <f t="shared" si="2"/>
        <v>328</v>
      </c>
      <c r="U18" s="95">
        <f t="shared" si="5"/>
        <v>1266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54</v>
      </c>
      <c r="J19" s="39">
        <v>307</v>
      </c>
      <c r="K19" s="39">
        <v>17</v>
      </c>
      <c r="L19" s="39">
        <v>7</v>
      </c>
      <c r="M19" s="6">
        <f t="shared" si="1"/>
        <v>385.5</v>
      </c>
      <c r="N19" s="2">
        <f t="shared" si="4"/>
        <v>1535</v>
      </c>
      <c r="O19" s="15" t="s">
        <v>42</v>
      </c>
      <c r="P19" s="39">
        <v>55</v>
      </c>
      <c r="Q19" s="39">
        <v>209</v>
      </c>
      <c r="R19" s="39">
        <v>16</v>
      </c>
      <c r="S19" s="39">
        <v>0</v>
      </c>
      <c r="T19" s="6">
        <f t="shared" si="2"/>
        <v>268.5</v>
      </c>
      <c r="U19" s="95">
        <f t="shared" si="5"/>
        <v>1208.5</v>
      </c>
    </row>
    <row r="20" spans="1:21" ht="24" customHeight="1" x14ac:dyDescent="0.2">
      <c r="A20" s="94" t="s">
        <v>11</v>
      </c>
      <c r="B20" s="39">
        <v>129</v>
      </c>
      <c r="C20" s="39">
        <v>281</v>
      </c>
      <c r="D20" s="39">
        <v>19</v>
      </c>
      <c r="E20" s="39">
        <v>2</v>
      </c>
      <c r="F20" s="6">
        <f t="shared" si="0"/>
        <v>388.5</v>
      </c>
      <c r="G20" s="2">
        <f t="shared" si="3"/>
        <v>388.5</v>
      </c>
      <c r="H20" s="15" t="s">
        <v>12</v>
      </c>
      <c r="I20" s="39">
        <v>52</v>
      </c>
      <c r="J20" s="39">
        <v>298</v>
      </c>
      <c r="K20" s="39">
        <v>15</v>
      </c>
      <c r="L20" s="39">
        <v>5</v>
      </c>
      <c r="M20" s="6">
        <f t="shared" si="1"/>
        <v>366.5</v>
      </c>
      <c r="N20" s="2">
        <f t="shared" si="4"/>
        <v>1534</v>
      </c>
      <c r="O20" s="15" t="s">
        <v>109</v>
      </c>
      <c r="P20" s="39">
        <v>42</v>
      </c>
      <c r="Q20" s="39">
        <v>229</v>
      </c>
      <c r="R20" s="39">
        <v>24</v>
      </c>
      <c r="S20" s="39">
        <v>1</v>
      </c>
      <c r="T20" s="6">
        <f t="shared" si="2"/>
        <v>300.5</v>
      </c>
      <c r="U20" s="95">
        <f t="shared" si="5"/>
        <v>1178.5</v>
      </c>
    </row>
    <row r="21" spans="1:21" ht="24" customHeight="1" x14ac:dyDescent="0.2">
      <c r="A21" s="94" t="s">
        <v>14</v>
      </c>
      <c r="B21" s="39">
        <v>121</v>
      </c>
      <c r="C21" s="39">
        <v>290</v>
      </c>
      <c r="D21" s="39">
        <v>22</v>
      </c>
      <c r="E21" s="39">
        <v>3</v>
      </c>
      <c r="F21" s="6">
        <f t="shared" si="0"/>
        <v>402</v>
      </c>
      <c r="G21" s="2">
        <f t="shared" si="3"/>
        <v>790.5</v>
      </c>
      <c r="H21" s="15" t="s">
        <v>15</v>
      </c>
      <c r="I21" s="39">
        <v>72</v>
      </c>
      <c r="J21" s="39">
        <v>289</v>
      </c>
      <c r="K21" s="39">
        <v>17</v>
      </c>
      <c r="L21" s="39">
        <v>6</v>
      </c>
      <c r="M21" s="6">
        <f t="shared" si="1"/>
        <v>374</v>
      </c>
      <c r="N21" s="2">
        <f t="shared" si="4"/>
        <v>1527.5</v>
      </c>
      <c r="O21" s="15" t="s">
        <v>110</v>
      </c>
      <c r="P21" s="39">
        <v>46</v>
      </c>
      <c r="Q21" s="39">
        <v>290</v>
      </c>
      <c r="R21" s="39">
        <v>15</v>
      </c>
      <c r="S21" s="39">
        <v>0</v>
      </c>
      <c r="T21" s="6">
        <f t="shared" si="2"/>
        <v>343</v>
      </c>
      <c r="U21" s="95">
        <f t="shared" si="5"/>
        <v>1240</v>
      </c>
    </row>
    <row r="22" spans="1:21" ht="24" customHeight="1" x14ac:dyDescent="0.2">
      <c r="A22" s="94" t="s">
        <v>17</v>
      </c>
      <c r="B22" s="39">
        <v>94</v>
      </c>
      <c r="C22" s="39">
        <v>296</v>
      </c>
      <c r="D22" s="39">
        <v>21</v>
      </c>
      <c r="E22" s="39">
        <v>4</v>
      </c>
      <c r="F22" s="6">
        <f t="shared" si="0"/>
        <v>395</v>
      </c>
      <c r="G22" s="2">
        <f t="shared" si="3"/>
        <v>1185.5</v>
      </c>
      <c r="H22" s="15" t="s">
        <v>18</v>
      </c>
      <c r="I22" s="39">
        <v>89</v>
      </c>
      <c r="J22" s="39">
        <v>287</v>
      </c>
      <c r="K22" s="39">
        <v>14</v>
      </c>
      <c r="L22" s="39">
        <v>6</v>
      </c>
      <c r="M22" s="6">
        <f t="shared" si="1"/>
        <v>374.5</v>
      </c>
      <c r="N22" s="2">
        <f t="shared" si="4"/>
        <v>1500.5</v>
      </c>
      <c r="O22" s="15" t="s">
        <v>111</v>
      </c>
      <c r="P22" s="39">
        <v>42</v>
      </c>
      <c r="Q22" s="39">
        <v>299</v>
      </c>
      <c r="R22" s="39">
        <v>12</v>
      </c>
      <c r="S22" s="39">
        <v>0</v>
      </c>
      <c r="T22" s="6">
        <f t="shared" si="2"/>
        <v>344</v>
      </c>
      <c r="U22" s="95">
        <f t="shared" si="5"/>
        <v>1256</v>
      </c>
    </row>
    <row r="23" spans="1:21" ht="24" customHeight="1" x14ac:dyDescent="0.2">
      <c r="A23" s="94" t="s">
        <v>19</v>
      </c>
      <c r="B23" s="39">
        <v>64</v>
      </c>
      <c r="C23" s="39">
        <v>234</v>
      </c>
      <c r="D23" s="39">
        <v>18</v>
      </c>
      <c r="E23" s="39">
        <v>4</v>
      </c>
      <c r="F23" s="6">
        <f t="shared" si="0"/>
        <v>312</v>
      </c>
      <c r="G23" s="2">
        <f>F23+F22+F21+F20</f>
        <v>1497.5</v>
      </c>
      <c r="H23" s="15" t="s">
        <v>20</v>
      </c>
      <c r="I23" s="39">
        <v>98</v>
      </c>
      <c r="J23" s="39">
        <v>319</v>
      </c>
      <c r="K23" s="39">
        <v>19</v>
      </c>
      <c r="L23" s="39">
        <v>7</v>
      </c>
      <c r="M23" s="6">
        <f t="shared" si="1"/>
        <v>423.5</v>
      </c>
      <c r="N23" s="2">
        <f t="shared" si="4"/>
        <v>1538.5</v>
      </c>
      <c r="O23" s="15" t="s">
        <v>112</v>
      </c>
      <c r="P23" s="39">
        <v>30</v>
      </c>
      <c r="Q23" s="39">
        <v>212</v>
      </c>
      <c r="R23" s="39">
        <v>8</v>
      </c>
      <c r="S23" s="39">
        <v>0</v>
      </c>
      <c r="T23" s="6">
        <f t="shared" si="2"/>
        <v>243</v>
      </c>
      <c r="U23" s="95">
        <f t="shared" si="5"/>
        <v>1230.5</v>
      </c>
    </row>
    <row r="24" spans="1:21" ht="24" customHeight="1" x14ac:dyDescent="0.2">
      <c r="A24" s="94" t="s">
        <v>21</v>
      </c>
      <c r="B24" s="39">
        <v>56</v>
      </c>
      <c r="C24" s="39">
        <v>240</v>
      </c>
      <c r="D24" s="39">
        <v>15</v>
      </c>
      <c r="E24" s="39">
        <v>2</v>
      </c>
      <c r="F24" s="6">
        <f t="shared" si="0"/>
        <v>303</v>
      </c>
      <c r="G24" s="2">
        <f t="shared" si="3"/>
        <v>1412</v>
      </c>
      <c r="H24" s="15" t="s">
        <v>22</v>
      </c>
      <c r="I24" s="39">
        <v>85</v>
      </c>
      <c r="J24" s="39">
        <v>297</v>
      </c>
      <c r="K24" s="39">
        <v>14</v>
      </c>
      <c r="L24" s="39">
        <v>4</v>
      </c>
      <c r="M24" s="6">
        <f t="shared" si="1"/>
        <v>377.5</v>
      </c>
      <c r="N24" s="2">
        <f>M24+M23+M22+M21</f>
        <v>1549.5</v>
      </c>
      <c r="O24" s="15" t="s">
        <v>118</v>
      </c>
      <c r="P24" s="39">
        <v>29</v>
      </c>
      <c r="Q24" s="39">
        <v>226</v>
      </c>
      <c r="R24" s="39">
        <v>10</v>
      </c>
      <c r="S24" s="39">
        <v>2</v>
      </c>
      <c r="T24" s="6">
        <f t="shared" si="2"/>
        <v>265.5</v>
      </c>
      <c r="U24" s="95">
        <f t="shared" si="5"/>
        <v>1195.5</v>
      </c>
    </row>
    <row r="25" spans="1:21" ht="24" customHeight="1" x14ac:dyDescent="0.2">
      <c r="A25" s="94" t="s">
        <v>23</v>
      </c>
      <c r="B25" s="39">
        <v>52</v>
      </c>
      <c r="C25" s="39">
        <v>231</v>
      </c>
      <c r="D25" s="39">
        <v>13</v>
      </c>
      <c r="E25" s="39">
        <v>5</v>
      </c>
      <c r="F25" s="6">
        <f t="shared" si="0"/>
        <v>295.5</v>
      </c>
      <c r="G25" s="2">
        <f t="shared" si="3"/>
        <v>1305.5</v>
      </c>
      <c r="H25" s="15" t="s">
        <v>24</v>
      </c>
      <c r="I25" s="39">
        <v>61</v>
      </c>
      <c r="J25" s="39">
        <v>289</v>
      </c>
      <c r="K25" s="39">
        <v>15</v>
      </c>
      <c r="L25" s="39">
        <v>4</v>
      </c>
      <c r="M25" s="6">
        <f t="shared" si="1"/>
        <v>359.5</v>
      </c>
      <c r="N25" s="2">
        <f t="shared" si="4"/>
        <v>1535</v>
      </c>
      <c r="O25" s="15" t="s">
        <v>119</v>
      </c>
      <c r="P25" s="39">
        <v>24</v>
      </c>
      <c r="Q25" s="39">
        <v>229</v>
      </c>
      <c r="R25" s="39">
        <v>14</v>
      </c>
      <c r="S25" s="39">
        <v>0</v>
      </c>
      <c r="T25" s="6">
        <f t="shared" si="2"/>
        <v>269</v>
      </c>
      <c r="U25" s="95">
        <f t="shared" si="5"/>
        <v>1121.5</v>
      </c>
    </row>
    <row r="26" spans="1:21" ht="24" customHeight="1" x14ac:dyDescent="0.2">
      <c r="A26" s="94" t="s">
        <v>37</v>
      </c>
      <c r="B26" s="39">
        <v>85</v>
      </c>
      <c r="C26" s="39">
        <v>260</v>
      </c>
      <c r="D26" s="39">
        <v>11</v>
      </c>
      <c r="E26" s="39">
        <v>8</v>
      </c>
      <c r="F26" s="6">
        <f t="shared" si="0"/>
        <v>344.5</v>
      </c>
      <c r="G26" s="2">
        <f t="shared" si="3"/>
        <v>1255</v>
      </c>
      <c r="H26" s="15" t="s">
        <v>25</v>
      </c>
      <c r="I26" s="39">
        <v>74</v>
      </c>
      <c r="J26" s="39">
        <v>292</v>
      </c>
      <c r="K26" s="39">
        <v>12</v>
      </c>
      <c r="L26" s="39">
        <v>3</v>
      </c>
      <c r="M26" s="6">
        <f t="shared" si="1"/>
        <v>360.5</v>
      </c>
      <c r="N26" s="2">
        <f t="shared" si="4"/>
        <v>1521</v>
      </c>
      <c r="O26" s="15" t="s">
        <v>120</v>
      </c>
      <c r="P26" s="39">
        <v>21</v>
      </c>
      <c r="Q26" s="39">
        <v>214</v>
      </c>
      <c r="R26" s="39">
        <v>11</v>
      </c>
      <c r="S26" s="39">
        <v>0</v>
      </c>
      <c r="T26" s="6">
        <f t="shared" si="2"/>
        <v>246.5</v>
      </c>
      <c r="U26" s="95">
        <f t="shared" si="5"/>
        <v>1024</v>
      </c>
    </row>
    <row r="27" spans="1:21" ht="24" customHeight="1" x14ac:dyDescent="0.2">
      <c r="A27" s="94" t="s">
        <v>38</v>
      </c>
      <c r="B27" s="39">
        <v>76</v>
      </c>
      <c r="C27" s="39">
        <v>217</v>
      </c>
      <c r="D27" s="39">
        <v>19</v>
      </c>
      <c r="E27" s="39">
        <v>1</v>
      </c>
      <c r="F27" s="6">
        <f t="shared" si="0"/>
        <v>295.5</v>
      </c>
      <c r="G27" s="2">
        <f t="shared" si="3"/>
        <v>1238.5</v>
      </c>
      <c r="H27" s="15" t="s">
        <v>26</v>
      </c>
      <c r="I27" s="39">
        <v>72</v>
      </c>
      <c r="J27" s="39">
        <v>306</v>
      </c>
      <c r="K27" s="39">
        <v>14</v>
      </c>
      <c r="L27" s="39">
        <v>8</v>
      </c>
      <c r="M27" s="6">
        <f t="shared" si="1"/>
        <v>390</v>
      </c>
      <c r="N27" s="2">
        <f t="shared" si="4"/>
        <v>1487.5</v>
      </c>
      <c r="O27" s="15" t="s">
        <v>121</v>
      </c>
      <c r="P27" s="39">
        <v>19</v>
      </c>
      <c r="Q27" s="39">
        <v>197</v>
      </c>
      <c r="R27" s="39">
        <v>9</v>
      </c>
      <c r="S27" s="39">
        <v>0</v>
      </c>
      <c r="T27" s="6">
        <f t="shared" si="2"/>
        <v>224.5</v>
      </c>
      <c r="U27" s="95">
        <f t="shared" si="5"/>
        <v>1005.5</v>
      </c>
    </row>
    <row r="28" spans="1:21" ht="24" customHeight="1" x14ac:dyDescent="0.2">
      <c r="A28" s="94" t="s">
        <v>39</v>
      </c>
      <c r="B28" s="39">
        <v>79</v>
      </c>
      <c r="C28" s="39">
        <v>261</v>
      </c>
      <c r="D28" s="39">
        <v>17</v>
      </c>
      <c r="E28" s="39">
        <v>5</v>
      </c>
      <c r="F28" s="6">
        <f t="shared" si="0"/>
        <v>347</v>
      </c>
      <c r="G28" s="2">
        <f t="shared" si="3"/>
        <v>1282.5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1110</v>
      </c>
      <c r="O28" s="15" t="s">
        <v>122</v>
      </c>
      <c r="P28" s="39">
        <v>11</v>
      </c>
      <c r="Q28" s="39">
        <v>186</v>
      </c>
      <c r="R28" s="39">
        <v>7</v>
      </c>
      <c r="S28" s="39">
        <v>0</v>
      </c>
      <c r="T28" s="6">
        <f t="shared" si="2"/>
        <v>205.5</v>
      </c>
      <c r="U28" s="95">
        <f t="shared" si="5"/>
        <v>945.5</v>
      </c>
    </row>
    <row r="29" spans="1:21" ht="24" customHeight="1" x14ac:dyDescent="0.2">
      <c r="A29" s="94" t="s">
        <v>40</v>
      </c>
      <c r="B29" s="39">
        <v>75</v>
      </c>
      <c r="C29" s="39">
        <v>254</v>
      </c>
      <c r="D29" s="39">
        <v>15</v>
      </c>
      <c r="E29" s="39">
        <v>4</v>
      </c>
      <c r="F29" s="6">
        <f t="shared" si="0"/>
        <v>331.5</v>
      </c>
      <c r="G29" s="2">
        <f t="shared" si="3"/>
        <v>1318.5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750.5</v>
      </c>
      <c r="O29" s="15" t="s">
        <v>123</v>
      </c>
      <c r="P29" s="39">
        <v>14</v>
      </c>
      <c r="Q29" s="39">
        <v>179</v>
      </c>
      <c r="R29" s="39">
        <v>5</v>
      </c>
      <c r="S29" s="39">
        <v>0</v>
      </c>
      <c r="T29" s="6">
        <f t="shared" si="2"/>
        <v>196</v>
      </c>
      <c r="U29" s="95">
        <f t="shared" si="5"/>
        <v>872.5</v>
      </c>
    </row>
    <row r="30" spans="1:21" ht="24" customHeight="1" x14ac:dyDescent="0.2">
      <c r="A30" s="94" t="s">
        <v>103</v>
      </c>
      <c r="B30" s="39">
        <v>60</v>
      </c>
      <c r="C30" s="39">
        <v>277</v>
      </c>
      <c r="D30" s="39">
        <v>13</v>
      </c>
      <c r="E30" s="39">
        <v>4</v>
      </c>
      <c r="F30" s="6">
        <f t="shared" si="0"/>
        <v>343</v>
      </c>
      <c r="G30" s="2">
        <f t="shared" si="3"/>
        <v>1317</v>
      </c>
      <c r="H30" s="16" t="s">
        <v>132</v>
      </c>
      <c r="I30" s="39">
        <v>79</v>
      </c>
      <c r="J30" s="39">
        <v>289</v>
      </c>
      <c r="K30" s="39">
        <v>11</v>
      </c>
      <c r="L30" s="39">
        <v>2</v>
      </c>
      <c r="M30" s="6">
        <f t="shared" si="1"/>
        <v>355.5</v>
      </c>
      <c r="N30" s="2">
        <f t="shared" si="4"/>
        <v>745.5</v>
      </c>
      <c r="O30" s="15" t="s">
        <v>124</v>
      </c>
      <c r="P30" s="99">
        <v>10</v>
      </c>
      <c r="Q30" s="99">
        <v>174</v>
      </c>
      <c r="R30" s="99">
        <v>4</v>
      </c>
      <c r="S30" s="99">
        <v>0</v>
      </c>
      <c r="T30" s="6">
        <f t="shared" si="2"/>
        <v>187</v>
      </c>
      <c r="U30" s="95">
        <f t="shared" si="5"/>
        <v>813</v>
      </c>
    </row>
    <row r="31" spans="1:21" ht="24" customHeight="1" thickBot="1" x14ac:dyDescent="0.25">
      <c r="A31" s="96" t="s">
        <v>104</v>
      </c>
      <c r="B31" s="40">
        <v>59</v>
      </c>
      <c r="C31" s="40">
        <v>252</v>
      </c>
      <c r="D31" s="40">
        <v>18</v>
      </c>
      <c r="E31" s="40">
        <v>8</v>
      </c>
      <c r="F31" s="7">
        <f t="shared" si="0"/>
        <v>337.5</v>
      </c>
      <c r="G31" s="3">
        <f t="shared" si="3"/>
        <v>1359</v>
      </c>
      <c r="H31" s="17" t="s">
        <v>133</v>
      </c>
      <c r="I31" s="40">
        <v>61</v>
      </c>
      <c r="J31" s="40">
        <v>273</v>
      </c>
      <c r="K31" s="40">
        <v>9</v>
      </c>
      <c r="L31" s="40">
        <v>0</v>
      </c>
      <c r="M31" s="7">
        <f t="shared" si="1"/>
        <v>321.5</v>
      </c>
      <c r="N31" s="3">
        <f t="shared" si="4"/>
        <v>677</v>
      </c>
      <c r="O31" s="104" t="s">
        <v>125</v>
      </c>
      <c r="P31" s="40">
        <v>7</v>
      </c>
      <c r="Q31" s="40">
        <v>167</v>
      </c>
      <c r="R31" s="40">
        <v>0</v>
      </c>
      <c r="S31" s="40">
        <v>0</v>
      </c>
      <c r="T31" s="7">
        <f t="shared" si="2"/>
        <v>170.5</v>
      </c>
      <c r="U31" s="97">
        <f t="shared" si="5"/>
        <v>759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1497.5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1549.5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1293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137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Z29" sqref="Z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84 - CR 49C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114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139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43095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615.5</v>
      </c>
      <c r="O10" s="92" t="s">
        <v>131</v>
      </c>
      <c r="P10" s="164">
        <v>30</v>
      </c>
      <c r="Q10" s="91">
        <v>145</v>
      </c>
      <c r="R10" s="91">
        <v>13</v>
      </c>
      <c r="S10" s="91">
        <v>3</v>
      </c>
      <c r="T10" s="103">
        <f t="shared" ref="T10:T31" si="2">P10*0.5+Q10*1+R10*2+S10*2.5</f>
        <v>193.5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389</v>
      </c>
      <c r="O11" s="15" t="s">
        <v>130</v>
      </c>
      <c r="P11" s="39">
        <v>26</v>
      </c>
      <c r="Q11" s="39">
        <v>155</v>
      </c>
      <c r="R11" s="39">
        <v>16</v>
      </c>
      <c r="S11" s="99">
        <v>1</v>
      </c>
      <c r="T11" s="6">
        <f t="shared" si="2"/>
        <v>202.5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30</v>
      </c>
      <c r="J12" s="99">
        <v>141</v>
      </c>
      <c r="K12" s="99">
        <v>13</v>
      </c>
      <c r="L12" s="99">
        <v>2</v>
      </c>
      <c r="M12" s="6">
        <f t="shared" si="1"/>
        <v>187</v>
      </c>
      <c r="N12" s="100">
        <f>M12+M11+M10+F31</f>
        <v>384.5</v>
      </c>
      <c r="O12" s="16" t="s">
        <v>29</v>
      </c>
      <c r="P12" s="99">
        <v>38</v>
      </c>
      <c r="Q12" s="39">
        <v>148</v>
      </c>
      <c r="R12" s="39">
        <v>13</v>
      </c>
      <c r="S12" s="99">
        <v>1</v>
      </c>
      <c r="T12" s="6">
        <f t="shared" si="2"/>
        <v>195.5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27</v>
      </c>
      <c r="J13" s="39">
        <v>158</v>
      </c>
      <c r="K13" s="39">
        <v>12</v>
      </c>
      <c r="L13" s="39">
        <v>4</v>
      </c>
      <c r="M13" s="6">
        <f t="shared" si="1"/>
        <v>205.5</v>
      </c>
      <c r="N13" s="2">
        <f>M13+M12+M11+M10</f>
        <v>392.5</v>
      </c>
      <c r="O13" s="16" t="s">
        <v>30</v>
      </c>
      <c r="P13" s="99">
        <v>43</v>
      </c>
      <c r="Q13" s="39">
        <v>150</v>
      </c>
      <c r="R13" s="39">
        <v>13</v>
      </c>
      <c r="S13" s="39">
        <v>3</v>
      </c>
      <c r="T13" s="6">
        <f t="shared" si="2"/>
        <v>205</v>
      </c>
      <c r="U13" s="95">
        <f>T13+T12+T11+T10</f>
        <v>796.5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33</v>
      </c>
      <c r="J14" s="39">
        <v>172</v>
      </c>
      <c r="K14" s="39">
        <v>10</v>
      </c>
      <c r="L14" s="39">
        <v>4</v>
      </c>
      <c r="M14" s="6">
        <f t="shared" si="1"/>
        <v>218.5</v>
      </c>
      <c r="N14" s="2">
        <f t="shared" ref="N14:N31" si="4">M14+M13+M12+M11</f>
        <v>611</v>
      </c>
      <c r="O14" s="16" t="s">
        <v>8</v>
      </c>
      <c r="P14" s="39">
        <v>49</v>
      </c>
      <c r="Q14" s="39">
        <v>154</v>
      </c>
      <c r="R14" s="39">
        <v>9</v>
      </c>
      <c r="S14" s="39">
        <v>0</v>
      </c>
      <c r="T14" s="6">
        <f t="shared" si="2"/>
        <v>196.5</v>
      </c>
      <c r="U14" s="95">
        <f t="shared" ref="U14:U31" si="5">T14+T13+T12+T11</f>
        <v>799.5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40</v>
      </c>
      <c r="J15" s="39">
        <v>145</v>
      </c>
      <c r="K15" s="39">
        <v>12</v>
      </c>
      <c r="L15" s="39">
        <v>3</v>
      </c>
      <c r="M15" s="6">
        <f t="shared" si="1"/>
        <v>196.5</v>
      </c>
      <c r="N15" s="2">
        <f t="shared" si="4"/>
        <v>807.5</v>
      </c>
      <c r="O15" s="15" t="s">
        <v>10</v>
      </c>
      <c r="P15" s="39">
        <v>26</v>
      </c>
      <c r="Q15" s="39">
        <v>132</v>
      </c>
      <c r="R15" s="39">
        <v>10</v>
      </c>
      <c r="S15" s="39">
        <v>2</v>
      </c>
      <c r="T15" s="6">
        <f t="shared" si="2"/>
        <v>170</v>
      </c>
      <c r="U15" s="95">
        <f t="shared" si="5"/>
        <v>767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34</v>
      </c>
      <c r="J16" s="39">
        <v>132</v>
      </c>
      <c r="K16" s="39">
        <v>17</v>
      </c>
      <c r="L16" s="39">
        <v>2</v>
      </c>
      <c r="M16" s="6">
        <f t="shared" si="1"/>
        <v>188</v>
      </c>
      <c r="N16" s="2">
        <f t="shared" si="4"/>
        <v>808.5</v>
      </c>
      <c r="O16" s="15" t="s">
        <v>13</v>
      </c>
      <c r="P16" s="39">
        <v>24</v>
      </c>
      <c r="Q16" s="39">
        <v>136</v>
      </c>
      <c r="R16" s="39">
        <v>9</v>
      </c>
      <c r="S16" s="39">
        <v>2</v>
      </c>
      <c r="T16" s="6">
        <f t="shared" si="2"/>
        <v>171</v>
      </c>
      <c r="U16" s="95">
        <f t="shared" si="5"/>
        <v>742.5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25</v>
      </c>
      <c r="J17" s="39">
        <v>163</v>
      </c>
      <c r="K17" s="39">
        <v>10</v>
      </c>
      <c r="L17" s="39">
        <v>2</v>
      </c>
      <c r="M17" s="6">
        <f t="shared" si="1"/>
        <v>200.5</v>
      </c>
      <c r="N17" s="2">
        <f t="shared" si="4"/>
        <v>803.5</v>
      </c>
      <c r="O17" s="15" t="s">
        <v>16</v>
      </c>
      <c r="P17" s="39">
        <v>26</v>
      </c>
      <c r="Q17" s="39">
        <v>113</v>
      </c>
      <c r="R17" s="39">
        <v>9</v>
      </c>
      <c r="S17" s="39">
        <v>2</v>
      </c>
      <c r="T17" s="6">
        <f t="shared" si="2"/>
        <v>149</v>
      </c>
      <c r="U17" s="95">
        <f t="shared" si="5"/>
        <v>686.5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30</v>
      </c>
      <c r="J18" s="39">
        <v>142</v>
      </c>
      <c r="K18" s="39">
        <v>12</v>
      </c>
      <c r="L18" s="39">
        <v>2</v>
      </c>
      <c r="M18" s="6">
        <f t="shared" si="1"/>
        <v>186</v>
      </c>
      <c r="N18" s="2">
        <f t="shared" si="4"/>
        <v>771</v>
      </c>
      <c r="O18" s="15" t="s">
        <v>41</v>
      </c>
      <c r="P18" s="39">
        <v>22</v>
      </c>
      <c r="Q18" s="39">
        <v>130</v>
      </c>
      <c r="R18" s="39">
        <v>14</v>
      </c>
      <c r="S18" s="39">
        <v>0</v>
      </c>
      <c r="T18" s="6">
        <f t="shared" si="2"/>
        <v>169</v>
      </c>
      <c r="U18" s="95">
        <f t="shared" si="5"/>
        <v>659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21</v>
      </c>
      <c r="J19" s="39">
        <v>130</v>
      </c>
      <c r="K19" s="39">
        <v>7</v>
      </c>
      <c r="L19" s="39">
        <v>4</v>
      </c>
      <c r="M19" s="6">
        <f t="shared" si="1"/>
        <v>164.5</v>
      </c>
      <c r="N19" s="2">
        <f t="shared" si="4"/>
        <v>739</v>
      </c>
      <c r="O19" s="15" t="s">
        <v>42</v>
      </c>
      <c r="P19" s="39">
        <v>27</v>
      </c>
      <c r="Q19" s="39">
        <v>127</v>
      </c>
      <c r="R19" s="39">
        <v>13</v>
      </c>
      <c r="S19" s="39">
        <v>1</v>
      </c>
      <c r="T19" s="6">
        <f t="shared" si="2"/>
        <v>169</v>
      </c>
      <c r="U19" s="95">
        <f t="shared" si="5"/>
        <v>658</v>
      </c>
    </row>
    <row r="20" spans="1:21" ht="24" customHeight="1" x14ac:dyDescent="0.2">
      <c r="A20" s="94" t="s">
        <v>11</v>
      </c>
      <c r="B20" s="39">
        <v>11</v>
      </c>
      <c r="C20" s="39">
        <v>119</v>
      </c>
      <c r="D20" s="39">
        <v>13</v>
      </c>
      <c r="E20" s="39">
        <v>2</v>
      </c>
      <c r="F20" s="6">
        <f t="shared" si="0"/>
        <v>155.5</v>
      </c>
      <c r="G20" s="2">
        <f t="shared" si="3"/>
        <v>155.5</v>
      </c>
      <c r="H20" s="15" t="s">
        <v>12</v>
      </c>
      <c r="I20" s="39">
        <v>20</v>
      </c>
      <c r="J20" s="39">
        <v>128</v>
      </c>
      <c r="K20" s="39">
        <v>8</v>
      </c>
      <c r="L20" s="39">
        <v>3</v>
      </c>
      <c r="M20" s="6">
        <f t="shared" si="1"/>
        <v>161.5</v>
      </c>
      <c r="N20" s="2">
        <f t="shared" si="4"/>
        <v>712.5</v>
      </c>
      <c r="O20" s="15" t="s">
        <v>109</v>
      </c>
      <c r="P20" s="39">
        <v>25</v>
      </c>
      <c r="Q20" s="39">
        <v>121</v>
      </c>
      <c r="R20" s="39">
        <v>14</v>
      </c>
      <c r="S20" s="39">
        <v>0</v>
      </c>
      <c r="T20" s="6">
        <f t="shared" si="2"/>
        <v>161.5</v>
      </c>
      <c r="U20" s="95">
        <f t="shared" si="5"/>
        <v>648.5</v>
      </c>
    </row>
    <row r="21" spans="1:21" ht="24" customHeight="1" x14ac:dyDescent="0.2">
      <c r="A21" s="94" t="s">
        <v>14</v>
      </c>
      <c r="B21" s="39">
        <v>14</v>
      </c>
      <c r="C21" s="39">
        <v>127</v>
      </c>
      <c r="D21" s="39">
        <v>13</v>
      </c>
      <c r="E21" s="39">
        <v>2</v>
      </c>
      <c r="F21" s="6">
        <f t="shared" si="0"/>
        <v>165</v>
      </c>
      <c r="G21" s="2">
        <f t="shared" si="3"/>
        <v>320.5</v>
      </c>
      <c r="H21" s="15" t="s">
        <v>15</v>
      </c>
      <c r="I21" s="39">
        <v>18</v>
      </c>
      <c r="J21" s="39">
        <v>142</v>
      </c>
      <c r="K21" s="39">
        <v>6</v>
      </c>
      <c r="L21" s="39">
        <v>2</v>
      </c>
      <c r="M21" s="6">
        <f t="shared" si="1"/>
        <v>168</v>
      </c>
      <c r="N21" s="2">
        <f t="shared" si="4"/>
        <v>680</v>
      </c>
      <c r="O21" s="15" t="s">
        <v>110</v>
      </c>
      <c r="P21" s="39">
        <v>11</v>
      </c>
      <c r="Q21" s="39">
        <v>119</v>
      </c>
      <c r="R21" s="39">
        <v>13</v>
      </c>
      <c r="S21" s="39">
        <v>2</v>
      </c>
      <c r="T21" s="6">
        <f t="shared" si="2"/>
        <v>155.5</v>
      </c>
      <c r="U21" s="95">
        <f t="shared" si="5"/>
        <v>655</v>
      </c>
    </row>
    <row r="22" spans="1:21" ht="24" customHeight="1" x14ac:dyDescent="0.2">
      <c r="A22" s="94" t="s">
        <v>17</v>
      </c>
      <c r="B22" s="39">
        <v>19</v>
      </c>
      <c r="C22" s="39">
        <v>132</v>
      </c>
      <c r="D22" s="39">
        <v>15</v>
      </c>
      <c r="E22" s="39">
        <v>3</v>
      </c>
      <c r="F22" s="6">
        <f t="shared" si="0"/>
        <v>179</v>
      </c>
      <c r="G22" s="2">
        <f t="shared" si="3"/>
        <v>499.5</v>
      </c>
      <c r="H22" s="15" t="s">
        <v>18</v>
      </c>
      <c r="I22" s="39">
        <v>28</v>
      </c>
      <c r="J22" s="39">
        <v>148</v>
      </c>
      <c r="K22" s="39">
        <v>10</v>
      </c>
      <c r="L22" s="39">
        <v>3</v>
      </c>
      <c r="M22" s="6">
        <f t="shared" si="1"/>
        <v>189.5</v>
      </c>
      <c r="N22" s="2">
        <f t="shared" si="4"/>
        <v>683.5</v>
      </c>
      <c r="O22" s="15" t="s">
        <v>111</v>
      </c>
      <c r="P22" s="39">
        <v>19</v>
      </c>
      <c r="Q22" s="39">
        <v>97</v>
      </c>
      <c r="R22" s="39">
        <v>9</v>
      </c>
      <c r="S22" s="39">
        <v>1</v>
      </c>
      <c r="T22" s="6">
        <f t="shared" si="2"/>
        <v>127</v>
      </c>
      <c r="U22" s="95">
        <f t="shared" si="5"/>
        <v>613</v>
      </c>
    </row>
    <row r="23" spans="1:21" ht="24" customHeight="1" x14ac:dyDescent="0.2">
      <c r="A23" s="94" t="s">
        <v>19</v>
      </c>
      <c r="B23" s="39">
        <v>23</v>
      </c>
      <c r="C23" s="39">
        <v>138</v>
      </c>
      <c r="D23" s="39">
        <v>15</v>
      </c>
      <c r="E23" s="39">
        <v>3</v>
      </c>
      <c r="F23" s="6">
        <f t="shared" si="0"/>
        <v>187</v>
      </c>
      <c r="G23" s="2">
        <f t="shared" si="3"/>
        <v>686.5</v>
      </c>
      <c r="H23" s="15" t="s">
        <v>20</v>
      </c>
      <c r="I23" s="39">
        <v>30</v>
      </c>
      <c r="J23" s="39">
        <v>156</v>
      </c>
      <c r="K23" s="39">
        <v>13</v>
      </c>
      <c r="L23" s="39">
        <v>2</v>
      </c>
      <c r="M23" s="6">
        <f t="shared" si="1"/>
        <v>202</v>
      </c>
      <c r="N23" s="2">
        <f t="shared" si="4"/>
        <v>721</v>
      </c>
      <c r="O23" s="15" t="s">
        <v>112</v>
      </c>
      <c r="P23" s="39">
        <v>27</v>
      </c>
      <c r="Q23" s="39">
        <v>71</v>
      </c>
      <c r="R23" s="39">
        <v>9</v>
      </c>
      <c r="S23" s="39">
        <v>0</v>
      </c>
      <c r="T23" s="6">
        <f t="shared" si="2"/>
        <v>102.5</v>
      </c>
      <c r="U23" s="95">
        <f t="shared" si="5"/>
        <v>546.5</v>
      </c>
    </row>
    <row r="24" spans="1:21" ht="24" customHeight="1" x14ac:dyDescent="0.2">
      <c r="A24" s="94" t="s">
        <v>21</v>
      </c>
      <c r="B24" s="39">
        <v>22</v>
      </c>
      <c r="C24" s="39">
        <v>146</v>
      </c>
      <c r="D24" s="39">
        <v>15</v>
      </c>
      <c r="E24" s="39"/>
      <c r="F24" s="6">
        <f t="shared" si="0"/>
        <v>187</v>
      </c>
      <c r="G24" s="2">
        <f t="shared" si="3"/>
        <v>718</v>
      </c>
      <c r="H24" s="15" t="s">
        <v>22</v>
      </c>
      <c r="I24" s="39">
        <v>33</v>
      </c>
      <c r="J24" s="39">
        <v>161</v>
      </c>
      <c r="K24" s="39">
        <v>14</v>
      </c>
      <c r="L24" s="39">
        <v>4</v>
      </c>
      <c r="M24" s="6">
        <f t="shared" si="1"/>
        <v>215.5</v>
      </c>
      <c r="N24" s="2">
        <f t="shared" si="4"/>
        <v>775</v>
      </c>
      <c r="O24" s="15" t="s">
        <v>118</v>
      </c>
      <c r="P24" s="39">
        <v>13</v>
      </c>
      <c r="Q24" s="39">
        <v>77</v>
      </c>
      <c r="R24" s="39">
        <v>6</v>
      </c>
      <c r="S24" s="39">
        <v>0</v>
      </c>
      <c r="T24" s="6">
        <f t="shared" si="2"/>
        <v>95.5</v>
      </c>
      <c r="U24" s="95">
        <f t="shared" si="5"/>
        <v>480.5</v>
      </c>
    </row>
    <row r="25" spans="1:21" ht="24" customHeight="1" x14ac:dyDescent="0.2">
      <c r="A25" s="94" t="s">
        <v>23</v>
      </c>
      <c r="B25" s="39">
        <v>24</v>
      </c>
      <c r="C25" s="39">
        <v>130</v>
      </c>
      <c r="D25" s="39">
        <v>20</v>
      </c>
      <c r="E25" s="39">
        <v>3</v>
      </c>
      <c r="F25" s="6">
        <f t="shared" si="0"/>
        <v>189.5</v>
      </c>
      <c r="G25" s="2">
        <f t="shared" si="3"/>
        <v>742.5</v>
      </c>
      <c r="H25" s="15" t="s">
        <v>24</v>
      </c>
      <c r="I25" s="39">
        <v>33</v>
      </c>
      <c r="J25" s="39">
        <v>171</v>
      </c>
      <c r="K25" s="39">
        <v>16</v>
      </c>
      <c r="L25" s="39">
        <v>2</v>
      </c>
      <c r="M25" s="6">
        <f t="shared" si="1"/>
        <v>224.5</v>
      </c>
      <c r="N25" s="2">
        <f t="shared" si="4"/>
        <v>831.5</v>
      </c>
      <c r="O25" s="15" t="s">
        <v>119</v>
      </c>
      <c r="P25" s="39">
        <v>8</v>
      </c>
      <c r="Q25" s="39">
        <v>68</v>
      </c>
      <c r="R25" s="39">
        <v>8</v>
      </c>
      <c r="S25" s="39">
        <v>1</v>
      </c>
      <c r="T25" s="6">
        <f t="shared" si="2"/>
        <v>90.5</v>
      </c>
      <c r="U25" s="95">
        <f t="shared" si="5"/>
        <v>415.5</v>
      </c>
    </row>
    <row r="26" spans="1:21" ht="24" customHeight="1" x14ac:dyDescent="0.2">
      <c r="A26" s="94" t="s">
        <v>37</v>
      </c>
      <c r="B26" s="39">
        <v>22</v>
      </c>
      <c r="C26" s="39">
        <v>137</v>
      </c>
      <c r="D26" s="39">
        <v>17</v>
      </c>
      <c r="E26" s="39">
        <v>3</v>
      </c>
      <c r="F26" s="6">
        <f t="shared" si="0"/>
        <v>189.5</v>
      </c>
      <c r="G26" s="2">
        <f t="shared" si="3"/>
        <v>753</v>
      </c>
      <c r="H26" s="15" t="s">
        <v>25</v>
      </c>
      <c r="I26" s="39">
        <v>36</v>
      </c>
      <c r="J26" s="39">
        <v>163</v>
      </c>
      <c r="K26" s="39">
        <v>11</v>
      </c>
      <c r="L26" s="39">
        <v>2</v>
      </c>
      <c r="M26" s="6">
        <f t="shared" si="1"/>
        <v>208</v>
      </c>
      <c r="N26" s="2">
        <f t="shared" si="4"/>
        <v>850</v>
      </c>
      <c r="O26" s="15" t="s">
        <v>120</v>
      </c>
      <c r="P26" s="39">
        <v>6</v>
      </c>
      <c r="Q26" s="39">
        <v>61</v>
      </c>
      <c r="R26" s="39">
        <v>6</v>
      </c>
      <c r="S26" s="39">
        <v>0</v>
      </c>
      <c r="T26" s="6">
        <f t="shared" si="2"/>
        <v>76</v>
      </c>
      <c r="U26" s="95">
        <f t="shared" si="5"/>
        <v>364.5</v>
      </c>
    </row>
    <row r="27" spans="1:21" ht="24" customHeight="1" x14ac:dyDescent="0.2">
      <c r="A27" s="94" t="s">
        <v>38</v>
      </c>
      <c r="B27" s="39">
        <v>28</v>
      </c>
      <c r="C27" s="39">
        <v>145</v>
      </c>
      <c r="D27" s="39">
        <v>17</v>
      </c>
      <c r="E27" s="39">
        <v>2</v>
      </c>
      <c r="F27" s="6">
        <f t="shared" si="0"/>
        <v>198</v>
      </c>
      <c r="G27" s="2">
        <f t="shared" si="3"/>
        <v>764</v>
      </c>
      <c r="H27" s="15" t="s">
        <v>26</v>
      </c>
      <c r="I27" s="39">
        <v>28</v>
      </c>
      <c r="J27" s="39">
        <v>177</v>
      </c>
      <c r="K27" s="39">
        <v>14</v>
      </c>
      <c r="L27" s="39">
        <v>3</v>
      </c>
      <c r="M27" s="6">
        <f t="shared" si="1"/>
        <v>226.5</v>
      </c>
      <c r="N27" s="2">
        <f t="shared" si="4"/>
        <v>874.5</v>
      </c>
      <c r="O27" s="15" t="s">
        <v>121</v>
      </c>
      <c r="P27" s="39">
        <v>10</v>
      </c>
      <c r="Q27" s="39">
        <v>70</v>
      </c>
      <c r="R27" s="39">
        <v>4</v>
      </c>
      <c r="S27" s="39">
        <v>2</v>
      </c>
      <c r="T27" s="6">
        <f t="shared" si="2"/>
        <v>88</v>
      </c>
      <c r="U27" s="95">
        <f t="shared" si="5"/>
        <v>350</v>
      </c>
    </row>
    <row r="28" spans="1:21" ht="24" customHeight="1" x14ac:dyDescent="0.2">
      <c r="A28" s="94" t="s">
        <v>39</v>
      </c>
      <c r="B28" s="39">
        <v>16</v>
      </c>
      <c r="C28" s="39">
        <v>142</v>
      </c>
      <c r="D28" s="39">
        <v>15</v>
      </c>
      <c r="E28" s="39">
        <v>4</v>
      </c>
      <c r="F28" s="6">
        <f t="shared" si="0"/>
        <v>190</v>
      </c>
      <c r="G28" s="2">
        <f t="shared" si="3"/>
        <v>767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659</v>
      </c>
      <c r="O28" s="15" t="s">
        <v>122</v>
      </c>
      <c r="P28" s="39">
        <v>4</v>
      </c>
      <c r="Q28" s="39">
        <v>63</v>
      </c>
      <c r="R28" s="39">
        <v>4</v>
      </c>
      <c r="S28" s="39">
        <v>0</v>
      </c>
      <c r="T28" s="6">
        <f t="shared" si="2"/>
        <v>73</v>
      </c>
      <c r="U28" s="95">
        <f t="shared" si="5"/>
        <v>327.5</v>
      </c>
    </row>
    <row r="29" spans="1:21" ht="24" customHeight="1" x14ac:dyDescent="0.2">
      <c r="A29" s="94" t="s">
        <v>40</v>
      </c>
      <c r="B29" s="39">
        <v>30</v>
      </c>
      <c r="C29" s="39">
        <v>168</v>
      </c>
      <c r="D29" s="39">
        <v>18</v>
      </c>
      <c r="E29" s="39">
        <v>3</v>
      </c>
      <c r="F29" s="6">
        <f t="shared" si="0"/>
        <v>226.5</v>
      </c>
      <c r="G29" s="2">
        <f t="shared" si="3"/>
        <v>804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434.5</v>
      </c>
      <c r="O29" s="15" t="s">
        <v>123</v>
      </c>
      <c r="P29" s="39">
        <v>6</v>
      </c>
      <c r="Q29" s="39">
        <v>57</v>
      </c>
      <c r="R29" s="39">
        <v>5</v>
      </c>
      <c r="S29" s="39">
        <v>0</v>
      </c>
      <c r="T29" s="6">
        <f t="shared" si="2"/>
        <v>70</v>
      </c>
      <c r="U29" s="95">
        <f t="shared" si="5"/>
        <v>307</v>
      </c>
    </row>
    <row r="30" spans="1:21" ht="24" customHeight="1" x14ac:dyDescent="0.2">
      <c r="A30" s="94" t="s">
        <v>103</v>
      </c>
      <c r="B30" s="39">
        <v>30</v>
      </c>
      <c r="C30" s="39">
        <v>147</v>
      </c>
      <c r="D30" s="39">
        <v>11</v>
      </c>
      <c r="E30" s="39">
        <v>3</v>
      </c>
      <c r="F30" s="6">
        <f t="shared" si="0"/>
        <v>191.5</v>
      </c>
      <c r="G30" s="2">
        <f t="shared" si="3"/>
        <v>806</v>
      </c>
      <c r="H30" s="16" t="s">
        <v>132</v>
      </c>
      <c r="I30" s="39">
        <v>33</v>
      </c>
      <c r="J30" s="39">
        <v>156</v>
      </c>
      <c r="K30" s="39">
        <v>11</v>
      </c>
      <c r="L30" s="39">
        <v>2</v>
      </c>
      <c r="M30" s="6">
        <f t="shared" si="1"/>
        <v>199.5</v>
      </c>
      <c r="N30" s="2">
        <f t="shared" si="4"/>
        <v>426</v>
      </c>
      <c r="O30" s="15" t="s">
        <v>124</v>
      </c>
      <c r="P30" s="99">
        <v>11</v>
      </c>
      <c r="Q30" s="99">
        <v>50</v>
      </c>
      <c r="R30" s="99">
        <v>2</v>
      </c>
      <c r="S30" s="99">
        <v>0</v>
      </c>
      <c r="T30" s="6">
        <f t="shared" si="2"/>
        <v>59.5</v>
      </c>
      <c r="U30" s="95">
        <f t="shared" si="5"/>
        <v>290.5</v>
      </c>
    </row>
    <row r="31" spans="1:21" ht="24" customHeight="1" thickBot="1" x14ac:dyDescent="0.25">
      <c r="A31" s="96" t="s">
        <v>104</v>
      </c>
      <c r="B31" s="40">
        <v>32</v>
      </c>
      <c r="C31" s="40">
        <v>144</v>
      </c>
      <c r="D31" s="40">
        <v>15</v>
      </c>
      <c r="E31" s="40">
        <v>3</v>
      </c>
      <c r="F31" s="7">
        <f t="shared" si="0"/>
        <v>197.5</v>
      </c>
      <c r="G31" s="3">
        <f t="shared" si="3"/>
        <v>805.5</v>
      </c>
      <c r="H31" s="17" t="s">
        <v>133</v>
      </c>
      <c r="I31" s="40">
        <v>36</v>
      </c>
      <c r="J31" s="40">
        <v>151</v>
      </c>
      <c r="K31" s="40">
        <v>10</v>
      </c>
      <c r="L31" s="40">
        <v>3</v>
      </c>
      <c r="M31" s="7">
        <f t="shared" si="1"/>
        <v>196.5</v>
      </c>
      <c r="N31" s="3">
        <f t="shared" si="4"/>
        <v>396</v>
      </c>
      <c r="O31" s="104" t="s">
        <v>125</v>
      </c>
      <c r="P31" s="40">
        <v>7</v>
      </c>
      <c r="Q31" s="40">
        <v>41</v>
      </c>
      <c r="R31" s="40">
        <v>0</v>
      </c>
      <c r="S31" s="40">
        <v>0</v>
      </c>
      <c r="T31" s="7">
        <f t="shared" si="2"/>
        <v>44.5</v>
      </c>
      <c r="U31" s="97">
        <f t="shared" si="5"/>
        <v>247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806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874.5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799.5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140</v>
      </c>
      <c r="G33" s="47"/>
      <c r="H33" s="127"/>
      <c r="I33" s="128"/>
      <c r="J33" s="43" t="s">
        <v>58</v>
      </c>
      <c r="K33" s="45"/>
      <c r="L33" s="45"/>
      <c r="M33" s="46" t="s">
        <v>141</v>
      </c>
      <c r="N33" s="47"/>
      <c r="O33" s="127"/>
      <c r="P33" s="128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84 - CR 49C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115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43095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61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Y28" sqref="Y2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84 - CR 49C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60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43095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40" t="s">
        <v>35</v>
      </c>
    </row>
    <row r="9" spans="1:21" ht="12" customHeight="1" thickBot="1" x14ac:dyDescent="0.25">
      <c r="A9" s="139"/>
      <c r="B9" s="12" t="s">
        <v>48</v>
      </c>
      <c r="C9" s="12" t="s">
        <v>0</v>
      </c>
      <c r="D9" s="12" t="s">
        <v>2</v>
      </c>
      <c r="E9" s="13" t="s">
        <v>3</v>
      </c>
      <c r="F9" s="139"/>
      <c r="G9" s="139"/>
      <c r="H9" s="139"/>
      <c r="I9" s="14" t="s">
        <v>48</v>
      </c>
      <c r="J9" s="14" t="s">
        <v>0</v>
      </c>
      <c r="K9" s="12" t="s">
        <v>2</v>
      </c>
      <c r="L9" s="13" t="s">
        <v>3</v>
      </c>
      <c r="M9" s="139"/>
      <c r="N9" s="139"/>
      <c r="O9" s="139"/>
      <c r="P9" s="14" t="s">
        <v>48</v>
      </c>
      <c r="Q9" s="14" t="s">
        <v>0</v>
      </c>
      <c r="R9" s="12" t="s">
        <v>2</v>
      </c>
      <c r="S9" s="13" t="s">
        <v>3</v>
      </c>
      <c r="T9" s="139"/>
      <c r="U9" s="14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1627.5</v>
      </c>
      <c r="O10" s="92" t="s">
        <v>131</v>
      </c>
      <c r="P10" s="91">
        <f>'G-1'!P10+'G-2'!P10+'G-3'!P10+'G-4'!P10</f>
        <v>89</v>
      </c>
      <c r="Q10" s="91">
        <f>'G-1'!Q10+'G-2'!Q10+'G-3'!Q10+'G-4'!Q10</f>
        <v>428</v>
      </c>
      <c r="R10" s="91">
        <f>'G-1'!R10+'G-2'!R10+'G-3'!R10+'G-4'!R10</f>
        <v>26</v>
      </c>
      <c r="S10" s="91">
        <f>'G-1'!S10+'G-2'!S10+'G-3'!S10+'G-4'!S10</f>
        <v>7</v>
      </c>
      <c r="T10" s="103">
        <f t="shared" ref="T10:T29" si="2">P10*0.5+Q10*1+R10*2+S10*2.5</f>
        <v>542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1069.5</v>
      </c>
      <c r="O11" s="15" t="s">
        <v>130</v>
      </c>
      <c r="P11" s="39">
        <f>'G-1'!P11+'G-2'!P11+'G-3'!P11+'G-4'!P11</f>
        <v>107</v>
      </c>
      <c r="Q11" s="39">
        <f>'G-1'!Q11+'G-2'!Q11+'G-3'!Q11+'G-4'!Q11</f>
        <v>436</v>
      </c>
      <c r="R11" s="39">
        <f>'G-1'!R11+'G-2'!R11+'G-3'!R11+'G-4'!R11</f>
        <v>32</v>
      </c>
      <c r="S11" s="39">
        <f>'G-1'!S11+'G-2'!S11+'G-3'!S11+'G-4'!S11</f>
        <v>3</v>
      </c>
      <c r="T11" s="6">
        <f t="shared" si="2"/>
        <v>561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100</v>
      </c>
      <c r="J12" s="39">
        <f>'G-1'!J12+'G-2'!J12+'G-3'!J12+'G-4'!J12</f>
        <v>165</v>
      </c>
      <c r="K12" s="39">
        <f>'G-1'!K12+'G-2'!K12+'G-3'!K12+'G-4'!K12</f>
        <v>29</v>
      </c>
      <c r="L12" s="39">
        <f>'G-1'!L12+'G-2'!L12+'G-3'!L12+'G-4'!L12</f>
        <v>3</v>
      </c>
      <c r="M12" s="6">
        <f t="shared" si="1"/>
        <v>280.5</v>
      </c>
      <c r="N12" s="100">
        <f>M12+M11+M10+F31</f>
        <v>815.5</v>
      </c>
      <c r="O12" s="16" t="s">
        <v>29</v>
      </c>
      <c r="P12" s="39">
        <f>'G-1'!P12+'G-2'!P12+'G-3'!P12+'G-4'!P12</f>
        <v>127</v>
      </c>
      <c r="Q12" s="39">
        <f>'G-1'!Q12+'G-2'!Q12+'G-3'!Q12+'G-4'!Q12</f>
        <v>435</v>
      </c>
      <c r="R12" s="39">
        <f>'G-1'!R12+'G-2'!R12+'G-3'!R12+'G-4'!R12</f>
        <v>32</v>
      </c>
      <c r="S12" s="39">
        <f>'G-1'!S12+'G-2'!S12+'G-3'!S12+'G-4'!S12</f>
        <v>5</v>
      </c>
      <c r="T12" s="6">
        <f t="shared" si="2"/>
        <v>575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106</v>
      </c>
      <c r="J13" s="39">
        <f>'G-1'!J13+'G-2'!J13+'G-3'!J13+'G-4'!J13</f>
        <v>429</v>
      </c>
      <c r="K13" s="39">
        <f>'G-1'!K13+'G-2'!K13+'G-3'!K13+'G-4'!K13</f>
        <v>29</v>
      </c>
      <c r="L13" s="39">
        <f>'G-1'!L13+'G-2'!L13+'G-3'!L13+'G-4'!L13</f>
        <v>8</v>
      </c>
      <c r="M13" s="6">
        <f t="shared" si="1"/>
        <v>560</v>
      </c>
      <c r="N13" s="2">
        <f>M13+M12+M11+M10</f>
        <v>840.5</v>
      </c>
      <c r="O13" s="16" t="s">
        <v>30</v>
      </c>
      <c r="P13" s="39">
        <f>'G-1'!P13+'G-2'!P13+'G-3'!P13+'G-4'!P13</f>
        <v>117</v>
      </c>
      <c r="Q13" s="39">
        <f>'G-1'!Q13+'G-2'!Q13+'G-3'!Q13+'G-4'!Q13</f>
        <v>179</v>
      </c>
      <c r="R13" s="39">
        <f>'G-1'!R13+'G-2'!R13+'G-3'!R13+'G-4'!R13</f>
        <v>37</v>
      </c>
      <c r="S13" s="39">
        <f>'G-1'!S13+'G-2'!S13+'G-3'!S13+'G-4'!S13</f>
        <v>5</v>
      </c>
      <c r="T13" s="6">
        <f t="shared" si="2"/>
        <v>324</v>
      </c>
      <c r="U13" s="95">
        <f>T13+T12+T11+T10</f>
        <v>2002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98</v>
      </c>
      <c r="J14" s="39">
        <f>'G-1'!J14+'G-2'!J14+'G-3'!J14+'G-4'!J14</f>
        <v>430</v>
      </c>
      <c r="K14" s="39">
        <f>'G-1'!K14+'G-2'!K14+'G-3'!K14+'G-4'!K14</f>
        <v>22</v>
      </c>
      <c r="L14" s="39">
        <f>'G-1'!L14+'G-2'!L14+'G-3'!L14+'G-4'!L14</f>
        <v>7</v>
      </c>
      <c r="M14" s="6">
        <f t="shared" si="1"/>
        <v>540.5</v>
      </c>
      <c r="N14" s="2">
        <f t="shared" ref="N14:N31" si="4">M14+M13+M12+M11</f>
        <v>1381</v>
      </c>
      <c r="O14" s="16" t="s">
        <v>8</v>
      </c>
      <c r="P14" s="39">
        <f>'G-1'!P14+'G-2'!P14+'G-3'!P14+'G-4'!P14</f>
        <v>108</v>
      </c>
      <c r="Q14" s="39">
        <f>'G-1'!Q14+'G-2'!Q14+'G-3'!Q14+'G-4'!Q14</f>
        <v>435</v>
      </c>
      <c r="R14" s="39">
        <f>'G-1'!R14+'G-2'!R14+'G-3'!R14+'G-4'!R14</f>
        <v>30</v>
      </c>
      <c r="S14" s="39">
        <f>'G-1'!S14+'G-2'!S14+'G-3'!S14+'G-4'!S14</f>
        <v>1</v>
      </c>
      <c r="T14" s="6">
        <f t="shared" si="2"/>
        <v>551.5</v>
      </c>
      <c r="U14" s="95">
        <f t="shared" ref="U14:U29" si="5">T14+T13+T12+T11</f>
        <v>2011.5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110</v>
      </c>
      <c r="J15" s="39">
        <f>'G-1'!J15+'G-2'!J15+'G-3'!J15+'G-4'!J15</f>
        <v>416</v>
      </c>
      <c r="K15" s="39">
        <f>'G-1'!K15+'G-2'!K15+'G-3'!K15+'G-4'!K15</f>
        <v>24</v>
      </c>
      <c r="L15" s="39">
        <f>'G-1'!L15+'G-2'!L15+'G-3'!L15+'G-4'!L15</f>
        <v>9</v>
      </c>
      <c r="M15" s="6">
        <f t="shared" si="1"/>
        <v>541.5</v>
      </c>
      <c r="N15" s="2">
        <f t="shared" si="4"/>
        <v>1922.5</v>
      </c>
      <c r="O15" s="15" t="s">
        <v>10</v>
      </c>
      <c r="P15" s="39">
        <f>'G-1'!P15+'G-2'!P15+'G-3'!P15+'G-4'!P15</f>
        <v>91</v>
      </c>
      <c r="Q15" s="39">
        <f>'G-1'!Q15+'G-2'!Q15+'G-3'!Q15+'G-4'!Q15</f>
        <v>356</v>
      </c>
      <c r="R15" s="39">
        <f>'G-1'!R15+'G-2'!R15+'G-3'!R15+'G-4'!R15</f>
        <v>36</v>
      </c>
      <c r="S15" s="39">
        <f>'G-1'!S15+'G-2'!S15+'G-3'!S15+'G-4'!S15</f>
        <v>9</v>
      </c>
      <c r="T15" s="6">
        <f t="shared" si="2"/>
        <v>496</v>
      </c>
      <c r="U15" s="95">
        <f t="shared" si="5"/>
        <v>1946.5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104</v>
      </c>
      <c r="J16" s="39">
        <f>'G-1'!J16+'G-2'!J16+'G-3'!J16+'G-4'!J16</f>
        <v>425</v>
      </c>
      <c r="K16" s="39">
        <f>'G-1'!K16+'G-2'!K16+'G-3'!K16+'G-4'!K16</f>
        <v>28</v>
      </c>
      <c r="L16" s="39">
        <f>'G-1'!L16+'G-2'!L16+'G-3'!L16+'G-4'!L16</f>
        <v>9</v>
      </c>
      <c r="M16" s="6">
        <f t="shared" si="1"/>
        <v>555.5</v>
      </c>
      <c r="N16" s="2">
        <f t="shared" si="4"/>
        <v>2197.5</v>
      </c>
      <c r="O16" s="15" t="s">
        <v>13</v>
      </c>
      <c r="P16" s="39">
        <f>'G-1'!P16+'G-2'!P16+'G-3'!P16+'G-4'!P16</f>
        <v>83</v>
      </c>
      <c r="Q16" s="39">
        <f>'G-1'!Q16+'G-2'!Q16+'G-3'!Q16+'G-4'!Q16</f>
        <v>385</v>
      </c>
      <c r="R16" s="39">
        <f>'G-1'!R16+'G-2'!R16+'G-3'!R16+'G-4'!R16</f>
        <v>30</v>
      </c>
      <c r="S16" s="39">
        <f>'G-1'!S16+'G-2'!S16+'G-3'!S16+'G-4'!S16</f>
        <v>6</v>
      </c>
      <c r="T16" s="6">
        <f t="shared" si="2"/>
        <v>501.5</v>
      </c>
      <c r="U16" s="95">
        <f t="shared" si="5"/>
        <v>1873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78</v>
      </c>
      <c r="J17" s="39">
        <f>'G-1'!J17+'G-2'!J17+'G-3'!J17+'G-4'!J17</f>
        <v>467</v>
      </c>
      <c r="K17" s="39">
        <f>'G-1'!K17+'G-2'!K17+'G-3'!K17+'G-4'!K17</f>
        <v>25</v>
      </c>
      <c r="L17" s="39">
        <f>'G-1'!L17+'G-2'!L17+'G-3'!L17+'G-4'!L17</f>
        <v>10</v>
      </c>
      <c r="M17" s="6">
        <f t="shared" si="1"/>
        <v>581</v>
      </c>
      <c r="N17" s="2">
        <f t="shared" si="4"/>
        <v>2218.5</v>
      </c>
      <c r="O17" s="15" t="s">
        <v>16</v>
      </c>
      <c r="P17" s="39">
        <f>'G-1'!P17+'G-2'!P17+'G-3'!P17+'G-4'!P17</f>
        <v>81</v>
      </c>
      <c r="Q17" s="39">
        <f>'G-1'!Q17+'G-2'!Q17+'G-3'!Q17+'G-4'!Q17</f>
        <v>347</v>
      </c>
      <c r="R17" s="39">
        <f>'G-1'!R17+'G-2'!R17+'G-3'!R17+'G-4'!R17</f>
        <v>19</v>
      </c>
      <c r="S17" s="39">
        <f>'G-1'!S17+'G-2'!S17+'G-3'!S17+'G-4'!S17</f>
        <v>2</v>
      </c>
      <c r="T17" s="6">
        <f t="shared" si="2"/>
        <v>430.5</v>
      </c>
      <c r="U17" s="95">
        <f t="shared" si="5"/>
        <v>1979.5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99</v>
      </c>
      <c r="J18" s="39">
        <f>'G-1'!J18+'G-2'!J18+'G-3'!J18+'G-4'!J18</f>
        <v>461</v>
      </c>
      <c r="K18" s="39">
        <f>'G-1'!K18+'G-2'!K18+'G-3'!K18+'G-4'!K18</f>
        <v>31</v>
      </c>
      <c r="L18" s="39">
        <f>'G-1'!L18+'G-2'!L18+'G-3'!L18+'G-4'!L18</f>
        <v>6</v>
      </c>
      <c r="M18" s="6">
        <f t="shared" si="1"/>
        <v>587.5</v>
      </c>
      <c r="N18" s="2">
        <f t="shared" si="4"/>
        <v>2265.5</v>
      </c>
      <c r="O18" s="15" t="s">
        <v>41</v>
      </c>
      <c r="P18" s="39">
        <f>'G-1'!P18+'G-2'!P18+'G-3'!P18+'G-4'!P18</f>
        <v>81</v>
      </c>
      <c r="Q18" s="39">
        <f>'G-1'!Q18+'G-2'!Q18+'G-3'!Q18+'G-4'!Q18</f>
        <v>404</v>
      </c>
      <c r="R18" s="39">
        <f>'G-1'!R18+'G-2'!R18+'G-3'!R18+'G-4'!R18</f>
        <v>25</v>
      </c>
      <c r="S18" s="39">
        <f>'G-1'!S18+'G-2'!S18+'G-3'!S18+'G-4'!S18</f>
        <v>1</v>
      </c>
      <c r="T18" s="6">
        <f t="shared" si="2"/>
        <v>497</v>
      </c>
      <c r="U18" s="95">
        <f t="shared" si="5"/>
        <v>1925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75</v>
      </c>
      <c r="J19" s="39">
        <f>'G-1'!J19+'G-2'!J19+'G-3'!J19+'G-4'!J19</f>
        <v>437</v>
      </c>
      <c r="K19" s="39">
        <f>'G-1'!K19+'G-2'!K19+'G-3'!K19+'G-4'!K19</f>
        <v>24</v>
      </c>
      <c r="L19" s="39">
        <f>'G-1'!L19+'G-2'!L19+'G-3'!L19+'G-4'!L19</f>
        <v>11</v>
      </c>
      <c r="M19" s="6">
        <f t="shared" si="1"/>
        <v>550</v>
      </c>
      <c r="N19" s="2">
        <f t="shared" si="4"/>
        <v>2274</v>
      </c>
      <c r="O19" s="15" t="s">
        <v>42</v>
      </c>
      <c r="P19" s="39">
        <f>'G-1'!P19+'G-2'!P19+'G-3'!P19+'G-4'!P19</f>
        <v>82</v>
      </c>
      <c r="Q19" s="39">
        <f>'G-1'!Q19+'G-2'!Q19+'G-3'!Q19+'G-4'!Q19</f>
        <v>336</v>
      </c>
      <c r="R19" s="39">
        <f>'G-1'!R19+'G-2'!R19+'G-3'!R19+'G-4'!R19</f>
        <v>29</v>
      </c>
      <c r="S19" s="39">
        <f>'G-1'!S19+'G-2'!S19+'G-3'!S19+'G-4'!S19</f>
        <v>1</v>
      </c>
      <c r="T19" s="6">
        <f t="shared" si="2"/>
        <v>437.5</v>
      </c>
      <c r="U19" s="95">
        <f t="shared" si="5"/>
        <v>1866.5</v>
      </c>
    </row>
    <row r="20" spans="1:21" ht="24" customHeight="1" x14ac:dyDescent="0.2">
      <c r="A20" s="94" t="s">
        <v>11</v>
      </c>
      <c r="B20" s="39">
        <f>'G-1'!B20+'G-2'!B20+'G-3'!B20+'G-4'!B20</f>
        <v>140</v>
      </c>
      <c r="C20" s="39">
        <f>'G-1'!C20+'G-2'!C20+'G-3'!C20+'G-4'!C20</f>
        <v>400</v>
      </c>
      <c r="D20" s="39">
        <f>'G-1'!D20+'G-2'!D20+'G-3'!D20+'G-4'!D20</f>
        <v>32</v>
      </c>
      <c r="E20" s="39">
        <f>'G-1'!E20+'G-2'!E20+'G-3'!E20+'G-4'!E20</f>
        <v>4</v>
      </c>
      <c r="F20" s="6">
        <f t="shared" si="0"/>
        <v>544</v>
      </c>
      <c r="G20" s="2">
        <f t="shared" si="3"/>
        <v>544</v>
      </c>
      <c r="H20" s="15" t="s">
        <v>12</v>
      </c>
      <c r="I20" s="39">
        <f>'G-1'!I20+'G-2'!I20+'G-3'!I20+'G-4'!I20</f>
        <v>72</v>
      </c>
      <c r="J20" s="39">
        <f>'G-1'!J20+'G-2'!J20+'G-3'!J20+'G-4'!J20</f>
        <v>426</v>
      </c>
      <c r="K20" s="39">
        <f>'G-1'!K20+'G-2'!K20+'G-3'!K20+'G-4'!K20</f>
        <v>23</v>
      </c>
      <c r="L20" s="39">
        <f>'G-1'!L20+'G-2'!L20+'G-3'!L20+'G-4'!L20</f>
        <v>8</v>
      </c>
      <c r="M20" s="6">
        <f t="shared" si="1"/>
        <v>528</v>
      </c>
      <c r="N20" s="2">
        <f t="shared" si="4"/>
        <v>2246.5</v>
      </c>
      <c r="O20" s="15" t="s">
        <v>109</v>
      </c>
      <c r="P20" s="39">
        <f>'G-1'!P20+'G-2'!P20+'G-3'!P20+'G-4'!P20</f>
        <v>67</v>
      </c>
      <c r="Q20" s="39">
        <f>'G-1'!Q20+'G-2'!Q20+'G-3'!Q20+'G-4'!Q20</f>
        <v>350</v>
      </c>
      <c r="R20" s="39">
        <f>'G-1'!R20+'G-2'!R20+'G-3'!R20+'G-4'!R20</f>
        <v>38</v>
      </c>
      <c r="S20" s="39">
        <f>'G-1'!S20+'G-2'!S20+'G-3'!S20+'G-4'!S20</f>
        <v>1</v>
      </c>
      <c r="T20" s="6">
        <f t="shared" si="2"/>
        <v>462</v>
      </c>
      <c r="U20" s="95">
        <f t="shared" si="5"/>
        <v>1827</v>
      </c>
    </row>
    <row r="21" spans="1:21" ht="24" customHeight="1" x14ac:dyDescent="0.2">
      <c r="A21" s="94" t="s">
        <v>14</v>
      </c>
      <c r="B21" s="39">
        <f>'G-1'!B21+'G-2'!B21+'G-3'!B21+'G-4'!B21</f>
        <v>135</v>
      </c>
      <c r="C21" s="39">
        <f>'G-1'!C21+'G-2'!C21+'G-3'!C21+'G-4'!C21</f>
        <v>417</v>
      </c>
      <c r="D21" s="39">
        <f>'G-1'!D21+'G-2'!D21+'G-3'!D21+'G-4'!D21</f>
        <v>35</v>
      </c>
      <c r="E21" s="39">
        <f>'G-1'!E21+'G-2'!E21+'G-3'!E21+'G-4'!E21</f>
        <v>5</v>
      </c>
      <c r="F21" s="6">
        <f t="shared" si="0"/>
        <v>567</v>
      </c>
      <c r="G21" s="2">
        <f t="shared" si="3"/>
        <v>1111</v>
      </c>
      <c r="H21" s="15" t="s">
        <v>15</v>
      </c>
      <c r="I21" s="39">
        <f>'G-1'!I21+'G-2'!I21+'G-3'!I21+'G-4'!I21</f>
        <v>90</v>
      </c>
      <c r="J21" s="39">
        <f>'G-1'!J21+'G-2'!J21+'G-3'!J21+'G-4'!J21</f>
        <v>431</v>
      </c>
      <c r="K21" s="39">
        <f>'G-1'!K21+'G-2'!K21+'G-3'!K21+'G-4'!K21</f>
        <v>23</v>
      </c>
      <c r="L21" s="39">
        <f>'G-1'!L21+'G-2'!L21+'G-3'!L21+'G-4'!L21</f>
        <v>8</v>
      </c>
      <c r="M21" s="6">
        <f t="shared" si="1"/>
        <v>542</v>
      </c>
      <c r="N21" s="2">
        <f t="shared" si="4"/>
        <v>2207.5</v>
      </c>
      <c r="O21" s="15" t="s">
        <v>110</v>
      </c>
      <c r="P21" s="39">
        <f>'G-1'!P21+'G-2'!P21+'G-3'!P21+'G-4'!P21</f>
        <v>57</v>
      </c>
      <c r="Q21" s="39">
        <f>'G-1'!Q21+'G-2'!Q21+'G-3'!Q21+'G-4'!Q21</f>
        <v>409</v>
      </c>
      <c r="R21" s="39">
        <f>'G-1'!R21+'G-2'!R21+'G-3'!R21+'G-4'!R21</f>
        <v>28</v>
      </c>
      <c r="S21" s="39">
        <f>'G-1'!S21+'G-2'!S21+'G-3'!S21+'G-4'!S21</f>
        <v>2</v>
      </c>
      <c r="T21" s="6">
        <f t="shared" si="2"/>
        <v>498.5</v>
      </c>
      <c r="U21" s="95">
        <f t="shared" si="5"/>
        <v>1895</v>
      </c>
    </row>
    <row r="22" spans="1:21" ht="24" customHeight="1" x14ac:dyDescent="0.2">
      <c r="A22" s="94" t="s">
        <v>17</v>
      </c>
      <c r="B22" s="39">
        <f>'G-1'!B22+'G-2'!B22+'G-3'!B22+'G-4'!B22</f>
        <v>113</v>
      </c>
      <c r="C22" s="39">
        <f>'G-1'!C22+'G-2'!C22+'G-3'!C22+'G-4'!C22</f>
        <v>428</v>
      </c>
      <c r="D22" s="39">
        <f>'G-1'!D22+'G-2'!D22+'G-3'!D22+'G-4'!D22</f>
        <v>36</v>
      </c>
      <c r="E22" s="39">
        <f>'G-1'!E22+'G-2'!E22+'G-3'!E22+'G-4'!E22</f>
        <v>7</v>
      </c>
      <c r="F22" s="6">
        <f t="shared" si="0"/>
        <v>574</v>
      </c>
      <c r="G22" s="2">
        <f t="shared" si="3"/>
        <v>1685</v>
      </c>
      <c r="H22" s="15" t="s">
        <v>18</v>
      </c>
      <c r="I22" s="39">
        <f>'G-1'!I22+'G-2'!I22+'G-3'!I22+'G-4'!I22</f>
        <v>117</v>
      </c>
      <c r="J22" s="39">
        <f>'G-1'!J22+'G-2'!J22+'G-3'!J22+'G-4'!J22</f>
        <v>435</v>
      </c>
      <c r="K22" s="39">
        <f>'G-1'!K22+'G-2'!K22+'G-3'!K22+'G-4'!K22</f>
        <v>24</v>
      </c>
      <c r="L22" s="39">
        <f>'G-1'!L22+'G-2'!L22+'G-3'!L22+'G-4'!L22</f>
        <v>9</v>
      </c>
      <c r="M22" s="6">
        <f t="shared" si="1"/>
        <v>564</v>
      </c>
      <c r="N22" s="2">
        <f t="shared" si="4"/>
        <v>2184</v>
      </c>
      <c r="O22" s="15" t="s">
        <v>111</v>
      </c>
      <c r="P22" s="39">
        <f>'G-1'!P22+'G-2'!P22+'G-3'!P22+'G-4'!P22</f>
        <v>61</v>
      </c>
      <c r="Q22" s="39">
        <f>'G-1'!Q22+'G-2'!Q22+'G-3'!Q22+'G-4'!Q22</f>
        <v>396</v>
      </c>
      <c r="R22" s="39">
        <f>'G-1'!R22+'G-2'!R22+'G-3'!R22+'G-4'!R22</f>
        <v>21</v>
      </c>
      <c r="S22" s="39">
        <f>'G-1'!S22+'G-2'!S22+'G-3'!S22+'G-4'!S22</f>
        <v>1</v>
      </c>
      <c r="T22" s="6">
        <f t="shared" si="2"/>
        <v>471</v>
      </c>
      <c r="U22" s="95">
        <f t="shared" si="5"/>
        <v>1869</v>
      </c>
    </row>
    <row r="23" spans="1:21" ht="24" customHeight="1" x14ac:dyDescent="0.2">
      <c r="A23" s="94" t="s">
        <v>19</v>
      </c>
      <c r="B23" s="39">
        <f>'G-1'!B23+'G-2'!B23+'G-3'!B23+'G-4'!B23</f>
        <v>87</v>
      </c>
      <c r="C23" s="39">
        <f>'G-1'!C23+'G-2'!C23+'G-3'!C23+'G-4'!C23</f>
        <v>372</v>
      </c>
      <c r="D23" s="39">
        <f>'G-1'!D23+'G-2'!D23+'G-3'!D23+'G-4'!D23</f>
        <v>33</v>
      </c>
      <c r="E23" s="39">
        <f>'G-1'!E23+'G-2'!E23+'G-3'!E23+'G-4'!E23</f>
        <v>7</v>
      </c>
      <c r="F23" s="6">
        <f t="shared" si="0"/>
        <v>499</v>
      </c>
      <c r="G23" s="2">
        <f t="shared" si="3"/>
        <v>2184</v>
      </c>
      <c r="H23" s="15" t="s">
        <v>20</v>
      </c>
      <c r="I23" s="39">
        <f>'G-1'!I23+'G-2'!I23+'G-3'!I23+'G-4'!I23</f>
        <v>128</v>
      </c>
      <c r="J23" s="39">
        <f>'G-1'!J23+'G-2'!J23+'G-3'!J23+'G-4'!J23</f>
        <v>475</v>
      </c>
      <c r="K23" s="39">
        <f>'G-1'!K23+'G-2'!K23+'G-3'!K23+'G-4'!K23</f>
        <v>32</v>
      </c>
      <c r="L23" s="39">
        <f>'G-1'!L23+'G-2'!L23+'G-3'!L23+'G-4'!L23</f>
        <v>9</v>
      </c>
      <c r="M23" s="6">
        <f t="shared" si="1"/>
        <v>625.5</v>
      </c>
      <c r="N23" s="2">
        <f t="shared" si="4"/>
        <v>2259.5</v>
      </c>
      <c r="O23" s="15" t="s">
        <v>112</v>
      </c>
      <c r="P23" s="39">
        <f>'G-1'!P23+'G-2'!P23+'G-3'!P23+'G-4'!P23</f>
        <v>57</v>
      </c>
      <c r="Q23" s="39">
        <f>'G-1'!Q23+'G-2'!Q23+'G-3'!Q23+'G-4'!Q23</f>
        <v>283</v>
      </c>
      <c r="R23" s="39">
        <f>'G-1'!R23+'G-2'!R23+'G-3'!R23+'G-4'!R23</f>
        <v>17</v>
      </c>
      <c r="S23" s="39">
        <f>'G-1'!S23+'G-2'!S23+'G-3'!S23+'G-4'!S23</f>
        <v>0</v>
      </c>
      <c r="T23" s="6">
        <f t="shared" si="2"/>
        <v>345.5</v>
      </c>
      <c r="U23" s="95">
        <f t="shared" si="5"/>
        <v>1777</v>
      </c>
    </row>
    <row r="24" spans="1:21" ht="24" customHeight="1" x14ac:dyDescent="0.2">
      <c r="A24" s="94" t="s">
        <v>21</v>
      </c>
      <c r="B24" s="39">
        <f>'G-1'!B24+'G-2'!B24+'G-3'!B24+'G-4'!B24</f>
        <v>78</v>
      </c>
      <c r="C24" s="39">
        <f>'G-1'!C24+'G-2'!C24+'G-3'!C24+'G-4'!C24</f>
        <v>386</v>
      </c>
      <c r="D24" s="39">
        <f>'G-1'!D24+'G-2'!D24+'G-3'!D24+'G-4'!D24</f>
        <v>30</v>
      </c>
      <c r="E24" s="39">
        <f>'G-1'!E24+'G-2'!E24+'G-3'!E24+'G-4'!E24</f>
        <v>2</v>
      </c>
      <c r="F24" s="6">
        <f t="shared" si="0"/>
        <v>490</v>
      </c>
      <c r="G24" s="2">
        <f t="shared" si="3"/>
        <v>2130</v>
      </c>
      <c r="H24" s="15" t="s">
        <v>22</v>
      </c>
      <c r="I24" s="39">
        <f>'G-1'!I24+'G-2'!I24+'G-3'!I24+'G-4'!I24</f>
        <v>118</v>
      </c>
      <c r="J24" s="39">
        <f>'G-1'!J24+'G-2'!J24+'G-3'!J24+'G-4'!J24</f>
        <v>458</v>
      </c>
      <c r="K24" s="39">
        <f>'G-1'!K24+'G-2'!K24+'G-3'!K24+'G-4'!K24</f>
        <v>28</v>
      </c>
      <c r="L24" s="39">
        <f>'G-1'!L24+'G-2'!L24+'G-3'!L24+'G-4'!L24</f>
        <v>8</v>
      </c>
      <c r="M24" s="6">
        <f t="shared" si="1"/>
        <v>593</v>
      </c>
      <c r="N24" s="2">
        <f t="shared" si="4"/>
        <v>2324.5</v>
      </c>
      <c r="O24" s="15" t="s">
        <v>118</v>
      </c>
      <c r="P24" s="39">
        <f>'G-1'!P24+'G-2'!P24+'G-3'!P24+'G-4'!P24</f>
        <v>42</v>
      </c>
      <c r="Q24" s="39">
        <f>'G-1'!Q24+'G-2'!Q24+'G-3'!Q24+'G-4'!Q24</f>
        <v>303</v>
      </c>
      <c r="R24" s="39">
        <f>'G-1'!R24+'G-2'!R24+'G-3'!R24+'G-4'!R24</f>
        <v>16</v>
      </c>
      <c r="S24" s="39">
        <f>'G-1'!S24+'G-2'!S24+'G-3'!S24+'G-4'!S24</f>
        <v>2</v>
      </c>
      <c r="T24" s="6">
        <f t="shared" si="2"/>
        <v>361</v>
      </c>
      <c r="U24" s="95">
        <f t="shared" si="5"/>
        <v>1676</v>
      </c>
    </row>
    <row r="25" spans="1:21" ht="24" customHeight="1" x14ac:dyDescent="0.2">
      <c r="A25" s="94" t="s">
        <v>23</v>
      </c>
      <c r="B25" s="39">
        <f>'G-1'!B25+'G-2'!B25+'G-3'!B25+'G-4'!B25</f>
        <v>76</v>
      </c>
      <c r="C25" s="39">
        <f>'G-1'!C25+'G-2'!C25+'G-3'!C25+'G-4'!C25</f>
        <v>361</v>
      </c>
      <c r="D25" s="39">
        <f>'G-1'!D25+'G-2'!D25+'G-3'!D25+'G-4'!D25</f>
        <v>33</v>
      </c>
      <c r="E25" s="39">
        <f>'G-1'!E25+'G-2'!E25+'G-3'!E25+'G-4'!E25</f>
        <v>8</v>
      </c>
      <c r="F25" s="6">
        <f t="shared" si="0"/>
        <v>485</v>
      </c>
      <c r="G25" s="2">
        <f t="shared" si="3"/>
        <v>2048</v>
      </c>
      <c r="H25" s="15" t="s">
        <v>24</v>
      </c>
      <c r="I25" s="39">
        <f>'G-1'!I25+'G-2'!I25+'G-3'!I25+'G-4'!I25</f>
        <v>94</v>
      </c>
      <c r="J25" s="39">
        <f>'G-1'!J25+'G-2'!J25+'G-3'!J25+'G-4'!J25</f>
        <v>460</v>
      </c>
      <c r="K25" s="39">
        <f>'G-1'!K25+'G-2'!K25+'G-3'!K25+'G-4'!K25</f>
        <v>31</v>
      </c>
      <c r="L25" s="39">
        <f>'G-1'!L25+'G-2'!L25+'G-3'!L25+'G-4'!L25</f>
        <v>6</v>
      </c>
      <c r="M25" s="6">
        <f t="shared" si="1"/>
        <v>584</v>
      </c>
      <c r="N25" s="2">
        <f t="shared" si="4"/>
        <v>2366.5</v>
      </c>
      <c r="O25" s="15" t="s">
        <v>119</v>
      </c>
      <c r="P25" s="39">
        <f>'G-1'!P25+'G-2'!P25+'G-3'!P25+'G-4'!P25</f>
        <v>32</v>
      </c>
      <c r="Q25" s="39">
        <f>'G-1'!Q25+'G-2'!Q25+'G-3'!Q25+'G-4'!Q25</f>
        <v>297</v>
      </c>
      <c r="R25" s="39">
        <f>'G-1'!R25+'G-2'!R25+'G-3'!R25+'G-4'!R25</f>
        <v>22</v>
      </c>
      <c r="S25" s="39">
        <f>'G-1'!S25+'G-2'!S25+'G-3'!S25+'G-4'!S25</f>
        <v>1</v>
      </c>
      <c r="T25" s="6">
        <f t="shared" si="2"/>
        <v>359.5</v>
      </c>
      <c r="U25" s="95">
        <f t="shared" si="5"/>
        <v>1537</v>
      </c>
    </row>
    <row r="26" spans="1:21" ht="24" customHeight="1" x14ac:dyDescent="0.2">
      <c r="A26" s="94" t="s">
        <v>37</v>
      </c>
      <c r="B26" s="39">
        <f>'G-1'!B26+'G-2'!B26+'G-3'!B26+'G-4'!B26</f>
        <v>107</v>
      </c>
      <c r="C26" s="39">
        <f>'G-1'!C26+'G-2'!C26+'G-3'!C26+'G-4'!C26</f>
        <v>397</v>
      </c>
      <c r="D26" s="39">
        <f>'G-1'!D26+'G-2'!D26+'G-3'!D26+'G-4'!D26</f>
        <v>28</v>
      </c>
      <c r="E26" s="39">
        <f>'G-1'!E26+'G-2'!E26+'G-3'!E26+'G-4'!E26</f>
        <v>11</v>
      </c>
      <c r="F26" s="6">
        <f t="shared" si="0"/>
        <v>534</v>
      </c>
      <c r="G26" s="2">
        <f t="shared" si="3"/>
        <v>2008</v>
      </c>
      <c r="H26" s="15" t="s">
        <v>25</v>
      </c>
      <c r="I26" s="39">
        <f>'G-1'!I26+'G-2'!I26+'G-3'!I26+'G-4'!I26</f>
        <v>110</v>
      </c>
      <c r="J26" s="39">
        <f>'G-1'!J26+'G-2'!J26+'G-3'!J26+'G-4'!J26</f>
        <v>455</v>
      </c>
      <c r="K26" s="39">
        <f>'G-1'!K26+'G-2'!K26+'G-3'!K26+'G-4'!K26</f>
        <v>23</v>
      </c>
      <c r="L26" s="39">
        <f>'G-1'!L26+'G-2'!L26+'G-3'!L26+'G-4'!L26</f>
        <v>5</v>
      </c>
      <c r="M26" s="6">
        <f t="shared" si="1"/>
        <v>568.5</v>
      </c>
      <c r="N26" s="2">
        <f t="shared" si="4"/>
        <v>2371</v>
      </c>
      <c r="O26" s="15" t="s">
        <v>120</v>
      </c>
      <c r="P26" s="39">
        <f>'G-1'!P26+'G-2'!P26+'G-3'!P26+'G-4'!P26</f>
        <v>27</v>
      </c>
      <c r="Q26" s="39">
        <f>'G-1'!Q26+'G-2'!Q26+'G-3'!Q26+'G-4'!Q26</f>
        <v>275</v>
      </c>
      <c r="R26" s="39">
        <f>'G-1'!R26+'G-2'!R26+'G-3'!R26+'G-4'!R26</f>
        <v>17</v>
      </c>
      <c r="S26" s="39">
        <f>'G-1'!S26+'G-2'!S26+'G-3'!S26+'G-4'!S26</f>
        <v>0</v>
      </c>
      <c r="T26" s="6">
        <f t="shared" si="2"/>
        <v>322.5</v>
      </c>
      <c r="U26" s="95">
        <f t="shared" si="5"/>
        <v>1388.5</v>
      </c>
    </row>
    <row r="27" spans="1:21" ht="24" customHeight="1" x14ac:dyDescent="0.2">
      <c r="A27" s="94" t="s">
        <v>38</v>
      </c>
      <c r="B27" s="39">
        <f>'G-1'!B27+'G-2'!B27+'G-3'!B27+'G-4'!B27</f>
        <v>104</v>
      </c>
      <c r="C27" s="39">
        <f>'G-1'!C27+'G-2'!C27+'G-3'!C27+'G-4'!C27</f>
        <v>362</v>
      </c>
      <c r="D27" s="39">
        <f>'G-1'!D27+'G-2'!D27+'G-3'!D27+'G-4'!D27</f>
        <v>36</v>
      </c>
      <c r="E27" s="39">
        <f>'G-1'!E27+'G-2'!E27+'G-3'!E27+'G-4'!E27</f>
        <v>3</v>
      </c>
      <c r="F27" s="6">
        <f t="shared" si="0"/>
        <v>493.5</v>
      </c>
      <c r="G27" s="2">
        <f t="shared" si="3"/>
        <v>2002.5</v>
      </c>
      <c r="H27" s="15" t="s">
        <v>26</v>
      </c>
      <c r="I27" s="39">
        <f>'G-1'!I27+'G-2'!I27+'G-3'!I27+'G-4'!I27</f>
        <v>100</v>
      </c>
      <c r="J27" s="39">
        <f>'G-1'!J27+'G-2'!J27+'G-3'!J27+'G-4'!J27</f>
        <v>483</v>
      </c>
      <c r="K27" s="39">
        <f>'G-1'!K27+'G-2'!K27+'G-3'!K27+'G-4'!K27</f>
        <v>28</v>
      </c>
      <c r="L27" s="39">
        <f>'G-1'!L27+'G-2'!L27+'G-3'!L27+'G-4'!L27</f>
        <v>11</v>
      </c>
      <c r="M27" s="6">
        <f t="shared" si="1"/>
        <v>616.5</v>
      </c>
      <c r="N27" s="2">
        <f t="shared" si="4"/>
        <v>2362</v>
      </c>
      <c r="O27" s="15" t="s">
        <v>121</v>
      </c>
      <c r="P27" s="39">
        <f>'G-1'!P27+'G-2'!P27+'G-3'!P27+'G-4'!P27</f>
        <v>29</v>
      </c>
      <c r="Q27" s="39">
        <f>'G-1'!Q27+'G-2'!Q27+'G-3'!Q27+'G-4'!Q27</f>
        <v>267</v>
      </c>
      <c r="R27" s="39">
        <f>'G-1'!R27+'G-2'!R27+'G-3'!R27+'G-4'!R27</f>
        <v>13</v>
      </c>
      <c r="S27" s="39">
        <f>'G-1'!S27+'G-2'!S27+'G-3'!S27+'G-4'!S27</f>
        <v>2</v>
      </c>
      <c r="T27" s="6">
        <f t="shared" si="2"/>
        <v>312.5</v>
      </c>
      <c r="U27" s="95">
        <f t="shared" si="5"/>
        <v>1355.5</v>
      </c>
    </row>
    <row r="28" spans="1:21" ht="24" customHeight="1" x14ac:dyDescent="0.2">
      <c r="A28" s="94" t="s">
        <v>39</v>
      </c>
      <c r="B28" s="39">
        <f>'G-1'!B28+'G-2'!B28+'G-3'!B28+'G-4'!B28</f>
        <v>95</v>
      </c>
      <c r="C28" s="39">
        <f>'G-1'!C28+'G-2'!C28+'G-3'!C28+'G-4'!C28</f>
        <v>403</v>
      </c>
      <c r="D28" s="39">
        <f>'G-1'!D28+'G-2'!D28+'G-3'!D28+'G-4'!D28</f>
        <v>32</v>
      </c>
      <c r="E28" s="39">
        <f>'G-1'!E28+'G-2'!E28+'G-3'!E28+'G-4'!E28</f>
        <v>9</v>
      </c>
      <c r="F28" s="6">
        <f t="shared" si="0"/>
        <v>537</v>
      </c>
      <c r="G28" s="2">
        <f t="shared" si="3"/>
        <v>2049.5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1769</v>
      </c>
      <c r="O28" s="15" t="s">
        <v>122</v>
      </c>
      <c r="P28" s="39">
        <f>'G-1'!P28+'G-2'!P28+'G-3'!P28+'G-4'!P28</f>
        <v>15</v>
      </c>
      <c r="Q28" s="39">
        <f>'G-1'!Q28+'G-2'!Q28+'G-3'!Q28+'G-4'!Q28</f>
        <v>249</v>
      </c>
      <c r="R28" s="39">
        <f>'G-1'!R28+'G-2'!R28+'G-3'!R28+'G-4'!R28</f>
        <v>11</v>
      </c>
      <c r="S28" s="39">
        <f>'G-1'!S28+'G-2'!S28+'G-3'!S28+'G-4'!S28</f>
        <v>0</v>
      </c>
      <c r="T28" s="6">
        <f t="shared" si="2"/>
        <v>278.5</v>
      </c>
      <c r="U28" s="95">
        <f t="shared" si="5"/>
        <v>1273</v>
      </c>
    </row>
    <row r="29" spans="1:21" ht="24" customHeight="1" x14ac:dyDescent="0.2">
      <c r="A29" s="94" t="s">
        <v>40</v>
      </c>
      <c r="B29" s="39">
        <f>'G-1'!B29+'G-2'!B29+'G-3'!B29+'G-4'!B29</f>
        <v>105</v>
      </c>
      <c r="C29" s="39">
        <f>'G-1'!C29+'G-2'!C29+'G-3'!C29+'G-4'!C29</f>
        <v>422</v>
      </c>
      <c r="D29" s="39">
        <f>'G-1'!D29+'G-2'!D29+'G-3'!D29+'G-4'!D29</f>
        <v>33</v>
      </c>
      <c r="E29" s="39">
        <f>'G-1'!E29+'G-2'!E29+'G-3'!E29+'G-4'!E29</f>
        <v>7</v>
      </c>
      <c r="F29" s="6">
        <f t="shared" si="0"/>
        <v>558</v>
      </c>
      <c r="G29" s="2">
        <f t="shared" si="3"/>
        <v>2122.5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1185</v>
      </c>
      <c r="O29" s="15" t="s">
        <v>123</v>
      </c>
      <c r="P29" s="39">
        <f>'G-1'!P29+'G-2'!P29+'G-3'!P29+'G-4'!P29</f>
        <v>20</v>
      </c>
      <c r="Q29" s="39">
        <f>'G-1'!Q29+'G-2'!Q29+'G-3'!Q29+'G-4'!Q29</f>
        <v>236</v>
      </c>
      <c r="R29" s="39">
        <f>'G-1'!R29+'G-2'!R29+'G-3'!R29+'G-4'!R29</f>
        <v>10</v>
      </c>
      <c r="S29" s="39">
        <f>'G-1'!S29+'G-2'!S29+'G-3'!S29+'G-4'!S29</f>
        <v>0</v>
      </c>
      <c r="T29" s="6">
        <f t="shared" si="2"/>
        <v>266</v>
      </c>
      <c r="U29" s="95">
        <f t="shared" si="5"/>
        <v>1179.5</v>
      </c>
    </row>
    <row r="30" spans="1:21" ht="24" customHeight="1" x14ac:dyDescent="0.2">
      <c r="A30" s="94" t="s">
        <v>103</v>
      </c>
      <c r="B30" s="39">
        <f>'G-1'!B30+'G-2'!B30+'G-3'!B30+'G-4'!B30</f>
        <v>90</v>
      </c>
      <c r="C30" s="39">
        <f>'G-1'!C30+'G-2'!C30+'G-3'!C30+'G-4'!C30</f>
        <v>424</v>
      </c>
      <c r="D30" s="39">
        <f>'G-1'!D30+'G-2'!D30+'G-3'!D30+'G-4'!D30</f>
        <v>24</v>
      </c>
      <c r="E30" s="39">
        <f>'G-1'!E30+'G-2'!E30+'G-3'!E30+'G-4'!E30</f>
        <v>7</v>
      </c>
      <c r="F30" s="6">
        <f t="shared" si="0"/>
        <v>534.5</v>
      </c>
      <c r="G30" s="2">
        <f t="shared" si="3"/>
        <v>2123</v>
      </c>
      <c r="H30" s="16" t="s">
        <v>132</v>
      </c>
      <c r="I30" s="39">
        <f>'G-1'!I30+'G-2'!I30+'G-3'!I30+'G-4'!I30</f>
        <v>112</v>
      </c>
      <c r="J30" s="39">
        <f>'G-1'!J30+'G-2'!J30+'G-3'!J30+'G-4'!J30</f>
        <v>445</v>
      </c>
      <c r="K30" s="39">
        <f>'G-1'!K30+'G-2'!K30+'G-3'!K30+'G-4'!K30</f>
        <v>22</v>
      </c>
      <c r="L30" s="39">
        <f>'G-1'!L30+'G-2'!L30+'G-3'!L30+'G-4'!L30</f>
        <v>4</v>
      </c>
      <c r="M30" s="6">
        <f t="shared" si="1"/>
        <v>555</v>
      </c>
      <c r="N30" s="2">
        <f t="shared" si="4"/>
        <v>1171.5</v>
      </c>
      <c r="O30" s="15" t="s">
        <v>124</v>
      </c>
      <c r="P30" s="99">
        <f>'G-1'!P30+'G-2'!P30+'G-3'!P30+'G-4'!P30</f>
        <v>21</v>
      </c>
      <c r="Q30" s="99">
        <f>'G-1'!Q30+'G-2'!Q30+'G-3'!Q30+'G-4'!Q30</f>
        <v>224</v>
      </c>
      <c r="R30" s="99">
        <f>'G-1'!R30+'G-2'!R30+'G-3'!R30+'G-4'!R30</f>
        <v>6</v>
      </c>
      <c r="S30" s="99">
        <f>'G-1'!S30+'G-2'!S30+'G-3'!S30+'G-4'!S30</f>
        <v>0</v>
      </c>
      <c r="T30" s="6">
        <f t="shared" ref="T30:T31" si="6">P30*0.5+Q30*1+R30*2+S30*2.5</f>
        <v>246.5</v>
      </c>
      <c r="U30" s="95">
        <f t="shared" ref="U30:U31" si="7">T30+T29+T28+T27</f>
        <v>1103.5</v>
      </c>
    </row>
    <row r="31" spans="1:21" ht="24" customHeight="1" thickBot="1" x14ac:dyDescent="0.25">
      <c r="A31" s="96" t="s">
        <v>104</v>
      </c>
      <c r="B31" s="40">
        <f>'G-1'!B31+'G-2'!B31+'G-3'!B31+'G-4'!B31</f>
        <v>91</v>
      </c>
      <c r="C31" s="40">
        <f>'G-1'!C31+'G-2'!C31+'G-3'!C31+'G-4'!C31</f>
        <v>396</v>
      </c>
      <c r="D31" s="40">
        <f>'G-1'!D31+'G-2'!D31+'G-3'!D31+'G-4'!D31</f>
        <v>33</v>
      </c>
      <c r="E31" s="40">
        <f>'G-1'!E31+'G-2'!E31+'G-3'!E31+'G-4'!E31</f>
        <v>11</v>
      </c>
      <c r="F31" s="7">
        <f t="shared" si="0"/>
        <v>535</v>
      </c>
      <c r="G31" s="3">
        <f t="shared" si="3"/>
        <v>2164.5</v>
      </c>
      <c r="H31" s="17" t="s">
        <v>133</v>
      </c>
      <c r="I31" s="40">
        <f>'G-1'!I31+'G-2'!I31+'G-3'!I31+'G-4'!I31</f>
        <v>97</v>
      </c>
      <c r="J31" s="40">
        <f>'G-1'!J31+'G-2'!J31+'G-3'!J31+'G-4'!J31</f>
        <v>424</v>
      </c>
      <c r="K31" s="40">
        <f>'G-1'!K31+'G-2'!K31+'G-3'!K31+'G-4'!K31</f>
        <v>19</v>
      </c>
      <c r="L31" s="40">
        <f>'G-1'!L31+'G-2'!L31+'G-3'!L31+'G-4'!L31</f>
        <v>3</v>
      </c>
      <c r="M31" s="7">
        <f t="shared" si="1"/>
        <v>518</v>
      </c>
      <c r="N31" s="3">
        <f t="shared" si="4"/>
        <v>1073</v>
      </c>
      <c r="O31" s="104" t="s">
        <v>125</v>
      </c>
      <c r="P31" s="105">
        <f>'G-1'!P31+'G-2'!P31+'G-3'!P31+'G-4'!P31</f>
        <v>14</v>
      </c>
      <c r="Q31" s="105">
        <f>'G-1'!Q31+'G-2'!Q31+'G-3'!Q31+'G-4'!Q31</f>
        <v>208</v>
      </c>
      <c r="R31" s="105">
        <f>'G-1'!R31+'G-2'!R31+'G-3'!R31+'G-4'!R31</f>
        <v>0</v>
      </c>
      <c r="S31" s="105">
        <f>'G-1'!S31+'G-2'!S31+'G-3'!S31+'G-4'!S31</f>
        <v>0</v>
      </c>
      <c r="T31" s="7">
        <f t="shared" si="6"/>
        <v>215</v>
      </c>
      <c r="U31" s="97">
        <f t="shared" si="7"/>
        <v>1006</v>
      </c>
    </row>
    <row r="32" spans="1:21" ht="15" customHeight="1" x14ac:dyDescent="0.2">
      <c r="A32" s="130" t="s">
        <v>43</v>
      </c>
      <c r="B32" s="131"/>
      <c r="C32" s="132" t="s">
        <v>46</v>
      </c>
      <c r="D32" s="133"/>
      <c r="E32" s="133"/>
      <c r="F32" s="134"/>
      <c r="G32" s="44">
        <f>MAX(G13:G31)</f>
        <v>2184</v>
      </c>
      <c r="H32" s="130" t="s">
        <v>44</v>
      </c>
      <c r="I32" s="131"/>
      <c r="J32" s="132" t="s">
        <v>46</v>
      </c>
      <c r="K32" s="133"/>
      <c r="L32" s="133"/>
      <c r="M32" s="134"/>
      <c r="N32" s="44">
        <f>MAX(N10:N31)</f>
        <v>2371</v>
      </c>
      <c r="O32" s="135" t="s">
        <v>45</v>
      </c>
      <c r="P32" s="136"/>
      <c r="Q32" s="137" t="s">
        <v>46</v>
      </c>
      <c r="R32" s="138"/>
      <c r="S32" s="138"/>
      <c r="T32" s="124"/>
      <c r="U32" s="44">
        <f>MAX(U10:U31)</f>
        <v>2011.5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143</v>
      </c>
      <c r="N33" s="47"/>
      <c r="O33" s="127"/>
      <c r="P33" s="128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G51" sqref="G5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9" t="s">
        <v>62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0" t="s">
        <v>63</v>
      </c>
      <c r="B4" s="160"/>
      <c r="C4" s="161" t="s">
        <v>56</v>
      </c>
      <c r="D4" s="161"/>
      <c r="E4" s="161"/>
      <c r="F4" s="55"/>
      <c r="G4" s="51"/>
      <c r="H4" s="51"/>
      <c r="I4" s="51"/>
      <c r="J4" s="51"/>
    </row>
    <row r="5" spans="1:10" x14ac:dyDescent="0.2">
      <c r="A5" s="109" t="s">
        <v>52</v>
      </c>
      <c r="B5" s="109"/>
      <c r="C5" s="162" t="str">
        <f>'G-1'!D5</f>
        <v>CL 84 - CR 49C</v>
      </c>
      <c r="D5" s="162"/>
      <c r="E5" s="162"/>
      <c r="F5" s="56"/>
      <c r="G5" s="57"/>
      <c r="H5" s="48" t="s">
        <v>49</v>
      </c>
      <c r="I5" s="163">
        <f>'G-1'!L5</f>
        <v>0</v>
      </c>
      <c r="J5" s="163"/>
    </row>
    <row r="6" spans="1:10" x14ac:dyDescent="0.2">
      <c r="A6" s="109" t="s">
        <v>64</v>
      </c>
      <c r="B6" s="109"/>
      <c r="C6" s="148"/>
      <c r="D6" s="148"/>
      <c r="E6" s="148"/>
      <c r="F6" s="56"/>
      <c r="G6" s="57"/>
      <c r="H6" s="48" t="s">
        <v>54</v>
      </c>
      <c r="I6" s="149">
        <f>'G-1'!S6</f>
        <v>43095</v>
      </c>
      <c r="J6" s="149"/>
    </row>
    <row r="7" spans="1:10" x14ac:dyDescent="0.2">
      <c r="A7" s="58"/>
      <c r="B7" s="58"/>
      <c r="C7" s="150"/>
      <c r="D7" s="150"/>
      <c r="E7" s="150"/>
      <c r="F7" s="150"/>
      <c r="G7" s="55"/>
      <c r="H7" s="59"/>
      <c r="I7" s="60"/>
      <c r="J7" s="51"/>
    </row>
    <row r="8" spans="1:10" x14ac:dyDescent="0.2">
      <c r="A8" s="151" t="s">
        <v>65</v>
      </c>
      <c r="B8" s="153" t="s">
        <v>66</v>
      </c>
      <c r="C8" s="151" t="s">
        <v>67</v>
      </c>
      <c r="D8" s="153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5" t="s">
        <v>73</v>
      </c>
      <c r="J8" s="157" t="s">
        <v>74</v>
      </c>
    </row>
    <row r="9" spans="1:10" x14ac:dyDescent="0.2">
      <c r="A9" s="152"/>
      <c r="B9" s="154"/>
      <c r="C9" s="152"/>
      <c r="D9" s="154"/>
      <c r="E9" s="64" t="s">
        <v>48</v>
      </c>
      <c r="F9" s="65" t="s">
        <v>0</v>
      </c>
      <c r="G9" s="66" t="s">
        <v>2</v>
      </c>
      <c r="H9" s="65" t="s">
        <v>3</v>
      </c>
      <c r="I9" s="156"/>
      <c r="J9" s="158"/>
    </row>
    <row r="10" spans="1:10" x14ac:dyDescent="0.2">
      <c r="A10" s="142" t="s">
        <v>75</v>
      </c>
      <c r="B10" s="145"/>
      <c r="C10" s="67"/>
      <c r="D10" s="68" t="s">
        <v>76</v>
      </c>
      <c r="E10" s="165">
        <v>0</v>
      </c>
      <c r="F10" s="165">
        <v>0</v>
      </c>
      <c r="G10" s="165">
        <v>0</v>
      </c>
      <c r="H10" s="165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43"/>
      <c r="B11" s="146"/>
      <c r="C11" s="67" t="s">
        <v>77</v>
      </c>
      <c r="D11" s="70" t="s">
        <v>78</v>
      </c>
      <c r="E11" s="166">
        <v>0</v>
      </c>
      <c r="F11" s="166">
        <v>0</v>
      </c>
      <c r="G11" s="166">
        <v>0</v>
      </c>
      <c r="H11" s="166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43"/>
      <c r="B12" s="146"/>
      <c r="C12" s="73" t="s">
        <v>85</v>
      </c>
      <c r="D12" s="74" t="s">
        <v>79</v>
      </c>
      <c r="E12" s="167">
        <v>0</v>
      </c>
      <c r="F12" s="167">
        <v>0</v>
      </c>
      <c r="G12" s="167">
        <v>0</v>
      </c>
      <c r="H12" s="167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43"/>
      <c r="B13" s="146"/>
      <c r="C13" s="77"/>
      <c r="D13" s="68" t="s">
        <v>76</v>
      </c>
      <c r="E13" s="165">
        <v>0</v>
      </c>
      <c r="F13" s="165">
        <v>0</v>
      </c>
      <c r="G13" s="165">
        <v>0</v>
      </c>
      <c r="H13" s="165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43"/>
      <c r="B14" s="146"/>
      <c r="C14" s="67" t="s">
        <v>80</v>
      </c>
      <c r="D14" s="70" t="s">
        <v>78</v>
      </c>
      <c r="E14" s="166">
        <v>0</v>
      </c>
      <c r="F14" s="166">
        <v>0</v>
      </c>
      <c r="G14" s="166">
        <v>0</v>
      </c>
      <c r="H14" s="166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43"/>
      <c r="B15" s="146"/>
      <c r="C15" s="73" t="s">
        <v>86</v>
      </c>
      <c r="D15" s="74" t="s">
        <v>79</v>
      </c>
      <c r="E15" s="167">
        <v>0</v>
      </c>
      <c r="F15" s="167">
        <v>0</v>
      </c>
      <c r="G15" s="167">
        <v>0</v>
      </c>
      <c r="H15" s="167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43"/>
      <c r="B16" s="146"/>
      <c r="C16" s="77"/>
      <c r="D16" s="68" t="s">
        <v>76</v>
      </c>
      <c r="E16" s="165">
        <v>0</v>
      </c>
      <c r="F16" s="165">
        <v>0</v>
      </c>
      <c r="G16" s="165">
        <v>0</v>
      </c>
      <c r="H16" s="165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43"/>
      <c r="B17" s="146"/>
      <c r="C17" s="67" t="s">
        <v>81</v>
      </c>
      <c r="D17" s="70" t="s">
        <v>78</v>
      </c>
      <c r="E17" s="166">
        <v>0</v>
      </c>
      <c r="F17" s="166">
        <v>0</v>
      </c>
      <c r="G17" s="166">
        <v>0</v>
      </c>
      <c r="H17" s="166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44"/>
      <c r="B18" s="147"/>
      <c r="C18" s="78" t="s">
        <v>87</v>
      </c>
      <c r="D18" s="74" t="s">
        <v>79</v>
      </c>
      <c r="E18" s="167">
        <v>0</v>
      </c>
      <c r="F18" s="167">
        <v>0</v>
      </c>
      <c r="G18" s="167">
        <v>0</v>
      </c>
      <c r="H18" s="167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42" t="s">
        <v>82</v>
      </c>
      <c r="B19" s="145">
        <v>3</v>
      </c>
      <c r="C19" s="79"/>
      <c r="D19" s="68" t="s">
        <v>76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43"/>
      <c r="B20" s="146"/>
      <c r="C20" s="67" t="s">
        <v>77</v>
      </c>
      <c r="D20" s="70" t="s">
        <v>78</v>
      </c>
      <c r="E20" s="71">
        <v>95</v>
      </c>
      <c r="F20" s="71">
        <v>418</v>
      </c>
      <c r="G20" s="71">
        <v>31</v>
      </c>
      <c r="H20" s="71">
        <v>12</v>
      </c>
      <c r="I20" s="71">
        <f t="shared" si="0"/>
        <v>557.5</v>
      </c>
      <c r="J20" s="72">
        <f>IF(I20=0,"0,00",I20/SUM(I19:I21)*100)</f>
        <v>81.327498176513487</v>
      </c>
    </row>
    <row r="21" spans="1:10" x14ac:dyDescent="0.2">
      <c r="A21" s="143"/>
      <c r="B21" s="146"/>
      <c r="C21" s="73" t="s">
        <v>88</v>
      </c>
      <c r="D21" s="74" t="s">
        <v>79</v>
      </c>
      <c r="E21" s="41">
        <v>24</v>
      </c>
      <c r="F21" s="41">
        <v>111</v>
      </c>
      <c r="G21" s="41">
        <v>0</v>
      </c>
      <c r="H21" s="41">
        <v>2</v>
      </c>
      <c r="I21" s="75">
        <f t="shared" si="0"/>
        <v>128</v>
      </c>
      <c r="J21" s="76">
        <f>IF(I21=0,"0,00",I21/SUM(I19:I21)*100)</f>
        <v>18.672501823486506</v>
      </c>
    </row>
    <row r="22" spans="1:10" x14ac:dyDescent="0.2">
      <c r="A22" s="143"/>
      <c r="B22" s="146"/>
      <c r="C22" s="77"/>
      <c r="D22" s="68" t="s">
        <v>76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43"/>
      <c r="B23" s="146"/>
      <c r="C23" s="67" t="s">
        <v>80</v>
      </c>
      <c r="D23" s="70" t="s">
        <v>78</v>
      </c>
      <c r="E23" s="71">
        <v>123</v>
      </c>
      <c r="F23" s="71">
        <v>501</v>
      </c>
      <c r="G23" s="71">
        <v>26</v>
      </c>
      <c r="H23" s="71">
        <v>11</v>
      </c>
      <c r="I23" s="71">
        <f t="shared" si="0"/>
        <v>642</v>
      </c>
      <c r="J23" s="72">
        <f>IF(I23=0,"0,00",I23/SUM(I22:I24)*100)</f>
        <v>85.542971352431707</v>
      </c>
    </row>
    <row r="24" spans="1:10" x14ac:dyDescent="0.2">
      <c r="A24" s="143"/>
      <c r="B24" s="146"/>
      <c r="C24" s="73" t="s">
        <v>89</v>
      </c>
      <c r="D24" s="74" t="s">
        <v>79</v>
      </c>
      <c r="E24" s="41">
        <v>23</v>
      </c>
      <c r="F24" s="41">
        <v>97</v>
      </c>
      <c r="G24" s="41">
        <v>0</v>
      </c>
      <c r="H24" s="41">
        <v>0</v>
      </c>
      <c r="I24" s="75">
        <f t="shared" si="0"/>
        <v>108.5</v>
      </c>
      <c r="J24" s="76">
        <f>IF(I24=0,"0,00",I24/SUM(I22:I24)*100)</f>
        <v>14.457028647568288</v>
      </c>
    </row>
    <row r="25" spans="1:10" x14ac:dyDescent="0.2">
      <c r="A25" s="143"/>
      <c r="B25" s="146"/>
      <c r="C25" s="77"/>
      <c r="D25" s="68" t="s">
        <v>76</v>
      </c>
      <c r="E25" s="42">
        <v>0</v>
      </c>
      <c r="F25" s="42">
        <v>0</v>
      </c>
      <c r="G25" s="42">
        <v>0</v>
      </c>
      <c r="H25" s="42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43"/>
      <c r="B26" s="146"/>
      <c r="C26" s="67" t="s">
        <v>81</v>
      </c>
      <c r="D26" s="70" t="s">
        <v>78</v>
      </c>
      <c r="E26" s="71">
        <v>81</v>
      </c>
      <c r="F26" s="71">
        <v>367</v>
      </c>
      <c r="G26" s="71">
        <v>27</v>
      </c>
      <c r="H26" s="71">
        <v>1</v>
      </c>
      <c r="I26" s="71">
        <f t="shared" si="0"/>
        <v>464</v>
      </c>
      <c r="J26" s="72">
        <f>IF(I26=0,"0,00",I26/SUM(I25:I27)*100)</f>
        <v>77.721943048576208</v>
      </c>
    </row>
    <row r="27" spans="1:10" x14ac:dyDescent="0.2">
      <c r="A27" s="144"/>
      <c r="B27" s="147"/>
      <c r="C27" s="78" t="s">
        <v>90</v>
      </c>
      <c r="D27" s="74" t="s">
        <v>79</v>
      </c>
      <c r="E27" s="41">
        <v>34</v>
      </c>
      <c r="F27" s="41">
        <v>116</v>
      </c>
      <c r="G27" s="41">
        <v>0</v>
      </c>
      <c r="H27" s="41">
        <v>0</v>
      </c>
      <c r="I27" s="75">
        <f t="shared" si="0"/>
        <v>133</v>
      </c>
      <c r="J27" s="76">
        <f>IF(I27=0,"0,00",I27/SUM(I25:I27)*100)</f>
        <v>22.278056951423785</v>
      </c>
    </row>
    <row r="28" spans="1:10" x14ac:dyDescent="0.2">
      <c r="A28" s="142" t="s">
        <v>83</v>
      </c>
      <c r="B28" s="145">
        <v>2</v>
      </c>
      <c r="C28" s="79"/>
      <c r="D28" s="68" t="s">
        <v>76</v>
      </c>
      <c r="E28" s="42">
        <v>12</v>
      </c>
      <c r="F28" s="42">
        <v>92</v>
      </c>
      <c r="G28" s="42">
        <v>0</v>
      </c>
      <c r="H28" s="42">
        <v>3</v>
      </c>
      <c r="I28" s="42">
        <f t="shared" si="0"/>
        <v>105.5</v>
      </c>
      <c r="J28" s="69">
        <f>IF(I28=0,"0,00",I28/SUM(I28:I30)*100)</f>
        <v>27.120822622107969</v>
      </c>
    </row>
    <row r="29" spans="1:10" x14ac:dyDescent="0.2">
      <c r="A29" s="143"/>
      <c r="B29" s="146"/>
      <c r="C29" s="67" t="s">
        <v>77</v>
      </c>
      <c r="D29" s="70" t="s">
        <v>78</v>
      </c>
      <c r="E29" s="71">
        <v>50</v>
      </c>
      <c r="F29" s="71">
        <v>199</v>
      </c>
      <c r="G29" s="71">
        <v>26</v>
      </c>
      <c r="H29" s="71">
        <v>3</v>
      </c>
      <c r="I29" s="71">
        <f t="shared" si="0"/>
        <v>283.5</v>
      </c>
      <c r="J29" s="72">
        <f>IF(I29=0,"0,00",I29/SUM(I28:I30)*100)</f>
        <v>72.879177377892034</v>
      </c>
    </row>
    <row r="30" spans="1:10" x14ac:dyDescent="0.2">
      <c r="A30" s="143"/>
      <c r="B30" s="146"/>
      <c r="C30" s="73" t="s">
        <v>91</v>
      </c>
      <c r="D30" s="74" t="s">
        <v>79</v>
      </c>
      <c r="E30" s="41">
        <v>0</v>
      </c>
      <c r="F30" s="41">
        <v>0</v>
      </c>
      <c r="G30" s="41">
        <v>0</v>
      </c>
      <c r="H30" s="41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43"/>
      <c r="B31" s="146"/>
      <c r="C31" s="77"/>
      <c r="D31" s="68" t="s">
        <v>76</v>
      </c>
      <c r="E31" s="42">
        <v>16</v>
      </c>
      <c r="F31" s="42">
        <v>130</v>
      </c>
      <c r="G31" s="42">
        <v>0</v>
      </c>
      <c r="H31" s="42">
        <v>2</v>
      </c>
      <c r="I31" s="42">
        <f t="shared" si="0"/>
        <v>143</v>
      </c>
      <c r="J31" s="69">
        <f>IF(I31=0,"0,00",I31/SUM(I31:I33)*100)</f>
        <v>32.911392405063289</v>
      </c>
    </row>
    <row r="32" spans="1:10" x14ac:dyDescent="0.2">
      <c r="A32" s="143"/>
      <c r="B32" s="146"/>
      <c r="C32" s="67" t="s">
        <v>80</v>
      </c>
      <c r="D32" s="70" t="s">
        <v>78</v>
      </c>
      <c r="E32" s="71">
        <v>48</v>
      </c>
      <c r="F32" s="71">
        <v>210</v>
      </c>
      <c r="G32" s="71">
        <v>25</v>
      </c>
      <c r="H32" s="71">
        <v>3</v>
      </c>
      <c r="I32" s="71">
        <f t="shared" si="0"/>
        <v>291.5</v>
      </c>
      <c r="J32" s="72">
        <f>IF(I32=0,"0,00",I32/SUM(I31:I33)*100)</f>
        <v>67.088607594936718</v>
      </c>
    </row>
    <row r="33" spans="1:10" x14ac:dyDescent="0.2">
      <c r="A33" s="143"/>
      <c r="B33" s="146"/>
      <c r="C33" s="73" t="s">
        <v>92</v>
      </c>
      <c r="D33" s="74" t="s">
        <v>79</v>
      </c>
      <c r="E33" s="41">
        <v>0</v>
      </c>
      <c r="F33" s="41">
        <v>0</v>
      </c>
      <c r="G33" s="41">
        <v>0</v>
      </c>
      <c r="H33" s="41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43"/>
      <c r="B34" s="146"/>
      <c r="C34" s="77"/>
      <c r="D34" s="68" t="s">
        <v>76</v>
      </c>
      <c r="E34" s="42">
        <v>5</v>
      </c>
      <c r="F34" s="42">
        <v>82</v>
      </c>
      <c r="G34" s="42">
        <v>0</v>
      </c>
      <c r="H34" s="42">
        <v>1</v>
      </c>
      <c r="I34" s="42">
        <f t="shared" si="0"/>
        <v>87</v>
      </c>
      <c r="J34" s="69">
        <f>IF(I34=0,"0,00",I34/SUM(I34:I36)*100)</f>
        <v>26.443768996960486</v>
      </c>
    </row>
    <row r="35" spans="1:10" x14ac:dyDescent="0.2">
      <c r="A35" s="143"/>
      <c r="B35" s="146"/>
      <c r="C35" s="67" t="s">
        <v>81</v>
      </c>
      <c r="D35" s="70" t="s">
        <v>78</v>
      </c>
      <c r="E35" s="71">
        <v>44</v>
      </c>
      <c r="F35" s="71">
        <v>166</v>
      </c>
      <c r="G35" s="71">
        <v>27</v>
      </c>
      <c r="H35" s="71">
        <v>0</v>
      </c>
      <c r="I35" s="71">
        <f t="shared" si="0"/>
        <v>242</v>
      </c>
      <c r="J35" s="72">
        <f>IF(I35=0,"0,00",I35/SUM(I34:I36)*100)</f>
        <v>73.556231003039514</v>
      </c>
    </row>
    <row r="36" spans="1:10" x14ac:dyDescent="0.2">
      <c r="A36" s="144"/>
      <c r="B36" s="147"/>
      <c r="C36" s="78" t="s">
        <v>93</v>
      </c>
      <c r="D36" s="74" t="s">
        <v>79</v>
      </c>
      <c r="E36" s="41">
        <v>0</v>
      </c>
      <c r="F36" s="41">
        <v>0</v>
      </c>
      <c r="G36" s="41">
        <v>0</v>
      </c>
      <c r="H36" s="41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42" t="s">
        <v>84</v>
      </c>
      <c r="B37" s="145">
        <v>1</v>
      </c>
      <c r="C37" s="79"/>
      <c r="D37" s="68" t="s">
        <v>76</v>
      </c>
      <c r="E37" s="165">
        <v>0</v>
      </c>
      <c r="F37" s="165">
        <v>0</v>
      </c>
      <c r="G37" s="165">
        <v>0</v>
      </c>
      <c r="H37" s="165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43"/>
      <c r="B38" s="146"/>
      <c r="C38" s="67" t="s">
        <v>77</v>
      </c>
      <c r="D38" s="70" t="s">
        <v>78</v>
      </c>
      <c r="E38" s="166">
        <v>0</v>
      </c>
      <c r="F38" s="166">
        <v>0</v>
      </c>
      <c r="G38" s="166">
        <v>0</v>
      </c>
      <c r="H38" s="166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43"/>
      <c r="B39" s="146"/>
      <c r="C39" s="73" t="s">
        <v>94</v>
      </c>
      <c r="D39" s="74" t="s">
        <v>79</v>
      </c>
      <c r="E39" s="167">
        <v>0</v>
      </c>
      <c r="F39" s="167">
        <v>0</v>
      </c>
      <c r="G39" s="167">
        <v>0</v>
      </c>
      <c r="H39" s="167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43"/>
      <c r="B40" s="146"/>
      <c r="C40" s="77"/>
      <c r="D40" s="68" t="s">
        <v>76</v>
      </c>
      <c r="E40" s="165">
        <v>0</v>
      </c>
      <c r="F40" s="165">
        <v>0</v>
      </c>
      <c r="G40" s="165">
        <v>0</v>
      </c>
      <c r="H40" s="165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43"/>
      <c r="B41" s="146"/>
      <c r="C41" s="67" t="s">
        <v>80</v>
      </c>
      <c r="D41" s="70" t="s">
        <v>78</v>
      </c>
      <c r="E41" s="166">
        <v>0</v>
      </c>
      <c r="F41" s="166">
        <v>0</v>
      </c>
      <c r="G41" s="166">
        <v>0</v>
      </c>
      <c r="H41" s="166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43"/>
      <c r="B42" s="146"/>
      <c r="C42" s="73" t="s">
        <v>95</v>
      </c>
      <c r="D42" s="74" t="s">
        <v>79</v>
      </c>
      <c r="E42" s="167">
        <v>0</v>
      </c>
      <c r="F42" s="167">
        <v>0</v>
      </c>
      <c r="G42" s="167">
        <v>0</v>
      </c>
      <c r="H42" s="167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43"/>
      <c r="B43" s="146"/>
      <c r="C43" s="77"/>
      <c r="D43" s="68" t="s">
        <v>76</v>
      </c>
      <c r="E43" s="165">
        <v>0</v>
      </c>
      <c r="F43" s="165">
        <v>0</v>
      </c>
      <c r="G43" s="165">
        <v>0</v>
      </c>
      <c r="H43" s="165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3"/>
      <c r="B44" s="146"/>
      <c r="C44" s="67" t="s">
        <v>81</v>
      </c>
      <c r="D44" s="70" t="s">
        <v>78</v>
      </c>
      <c r="E44" s="166">
        <v>0</v>
      </c>
      <c r="F44" s="166">
        <v>0</v>
      </c>
      <c r="G44" s="166">
        <v>0</v>
      </c>
      <c r="H44" s="166">
        <v>0</v>
      </c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44"/>
      <c r="B45" s="147"/>
      <c r="C45" s="78" t="s">
        <v>96</v>
      </c>
      <c r="D45" s="74" t="s">
        <v>79</v>
      </c>
      <c r="E45" s="167">
        <v>0</v>
      </c>
      <c r="F45" s="167">
        <v>0</v>
      </c>
      <c r="G45" s="167">
        <v>0</v>
      </c>
      <c r="H45" s="167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2018-01-23T22:58:01Z</cp:lastPrinted>
  <dcterms:created xsi:type="dcterms:W3CDTF">1998-04-02T13:38:56Z</dcterms:created>
  <dcterms:modified xsi:type="dcterms:W3CDTF">2018-01-24T15:01:13Z</dcterms:modified>
</cp:coreProperties>
</file>