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7\12. DICIEMBRE\CL 68 - CR 4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N29" i="4696" s="1"/>
  <c r="F26" i="4696"/>
  <c r="T25" i="4696"/>
  <c r="M25" i="4696"/>
  <c r="N28" i="4696" s="1"/>
  <c r="F25" i="4696"/>
  <c r="T24" i="4696"/>
  <c r="M24" i="4696"/>
  <c r="N27" i="4696" s="1"/>
  <c r="F24" i="4696"/>
  <c r="G27" i="4696" s="1"/>
  <c r="T23" i="4696"/>
  <c r="M23" i="4696"/>
  <c r="F23" i="4696"/>
  <c r="T22" i="4696"/>
  <c r="M22" i="4696"/>
  <c r="N25" i="4696" s="1"/>
  <c r="F22" i="4696"/>
  <c r="G25" i="4696" s="1"/>
  <c r="T21" i="4696"/>
  <c r="M21" i="4696"/>
  <c r="F21" i="4696"/>
  <c r="T20" i="4696"/>
  <c r="M20" i="4696"/>
  <c r="N23" i="4696" s="1"/>
  <c r="F20" i="4696"/>
  <c r="G20" i="4696" s="1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M13" i="4696"/>
  <c r="N16" i="4696" s="1"/>
  <c r="G13" i="4696"/>
  <c r="F13" i="4696"/>
  <c r="T12" i="4696"/>
  <c r="U15" i="4696" s="1"/>
  <c r="M12" i="4696"/>
  <c r="N12" i="4696" s="1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G21" i="4695" s="1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N11" i="4695"/>
  <c r="M11" i="4695"/>
  <c r="F11" i="4695"/>
  <c r="T10" i="4695"/>
  <c r="N10" i="4695"/>
  <c r="M10" i="4695"/>
  <c r="F10" i="4695"/>
  <c r="T31" i="4694"/>
  <c r="M31" i="4694"/>
  <c r="N31" i="4694" s="1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30" i="4678"/>
  <c r="T31" i="4678"/>
  <c r="U27" i="4696" l="1"/>
  <c r="U29" i="4696"/>
  <c r="U31" i="4696"/>
  <c r="U30" i="4696"/>
  <c r="U28" i="4696"/>
  <c r="U26" i="4696"/>
  <c r="U20" i="4696"/>
  <c r="U25" i="4696"/>
  <c r="U22" i="4696"/>
  <c r="U24" i="4696"/>
  <c r="U23" i="4696"/>
  <c r="U16" i="4696"/>
  <c r="U21" i="4696"/>
  <c r="U19" i="4696"/>
  <c r="U18" i="4696"/>
  <c r="N31" i="4696"/>
  <c r="N22" i="4696"/>
  <c r="N20" i="4696"/>
  <c r="N26" i="4696"/>
  <c r="N24" i="4696"/>
  <c r="N21" i="4696"/>
  <c r="N17" i="4696"/>
  <c r="N18" i="4696"/>
  <c r="N19" i="4696"/>
  <c r="N11" i="4696"/>
  <c r="G28" i="4696"/>
  <c r="N10" i="4696"/>
  <c r="G30" i="4696"/>
  <c r="G29" i="4696"/>
  <c r="G31" i="4696"/>
  <c r="G26" i="4696"/>
  <c r="G24" i="4696"/>
  <c r="G21" i="4696"/>
  <c r="G22" i="4696"/>
  <c r="G23" i="4696"/>
  <c r="U31" i="4695"/>
  <c r="U29" i="4695"/>
  <c r="U30" i="4695"/>
  <c r="U27" i="4695"/>
  <c r="U28" i="4695"/>
  <c r="U25" i="4695"/>
  <c r="U26" i="4695"/>
  <c r="U24" i="4695"/>
  <c r="U23" i="4695"/>
  <c r="U22" i="4695"/>
  <c r="U21" i="4695"/>
  <c r="U19" i="4695"/>
  <c r="U20" i="4695"/>
  <c r="U17" i="4695"/>
  <c r="U18" i="4695"/>
  <c r="U16" i="4695"/>
  <c r="U15" i="4695"/>
  <c r="U14" i="4695"/>
  <c r="U13" i="4695"/>
  <c r="N14" i="4695"/>
  <c r="N30" i="4695"/>
  <c r="N31" i="4695"/>
  <c r="N28" i="4695"/>
  <c r="N29" i="4695"/>
  <c r="N27" i="4695"/>
  <c r="N26" i="4695"/>
  <c r="N25" i="4695"/>
  <c r="N24" i="4695"/>
  <c r="N22" i="4695"/>
  <c r="N23" i="4695"/>
  <c r="N20" i="4695"/>
  <c r="N21" i="4695"/>
  <c r="N19" i="4695"/>
  <c r="N18" i="4695"/>
  <c r="N16" i="4695"/>
  <c r="N17" i="4695"/>
  <c r="N13" i="4695"/>
  <c r="N15" i="4695"/>
  <c r="G31" i="4695"/>
  <c r="G29" i="4695"/>
  <c r="G30" i="4695"/>
  <c r="G27" i="4695"/>
  <c r="G28" i="4695"/>
  <c r="G25" i="4695"/>
  <c r="G26" i="4695"/>
  <c r="G23" i="4695"/>
  <c r="G24" i="4695"/>
  <c r="G22" i="4695"/>
  <c r="U31" i="4694"/>
  <c r="U30" i="4694"/>
  <c r="U29" i="4694"/>
  <c r="U28" i="4694"/>
  <c r="U27" i="4694"/>
  <c r="U26" i="4694"/>
  <c r="U24" i="4694"/>
  <c r="U25" i="4694"/>
  <c r="U22" i="4694"/>
  <c r="U23" i="4694"/>
  <c r="U21" i="4694"/>
  <c r="U20" i="4694"/>
  <c r="U19" i="4694"/>
  <c r="U18" i="4694"/>
  <c r="U16" i="4694"/>
  <c r="U17" i="4694"/>
  <c r="U15" i="4694"/>
  <c r="U14" i="4694"/>
  <c r="U13" i="4694"/>
  <c r="N29" i="4694"/>
  <c r="N30" i="4694"/>
  <c r="N27" i="4694"/>
  <c r="N28" i="4694"/>
  <c r="N25" i="4694"/>
  <c r="N26" i="4694"/>
  <c r="N23" i="4694"/>
  <c r="N24" i="4694"/>
  <c r="N21" i="4694"/>
  <c r="N22" i="4694"/>
  <c r="N19" i="4694"/>
  <c r="N20" i="4694"/>
  <c r="N17" i="4694"/>
  <c r="N18" i="4694"/>
  <c r="N16" i="4694"/>
  <c r="N14" i="4694"/>
  <c r="N12" i="4694"/>
  <c r="N13" i="4694"/>
  <c r="N15" i="4694"/>
  <c r="N11" i="4694"/>
  <c r="N10" i="4694"/>
  <c r="G30" i="4694"/>
  <c r="G31" i="4694"/>
  <c r="G28" i="4694"/>
  <c r="G29" i="4694"/>
  <c r="G26" i="4694"/>
  <c r="G27" i="4694"/>
  <c r="G24" i="4694"/>
  <c r="G25" i="4694"/>
  <c r="G22" i="4694"/>
  <c r="G23" i="4694"/>
  <c r="G21" i="4694"/>
  <c r="G20" i="4694"/>
  <c r="F17" i="4697"/>
  <c r="G17" i="4697" s="1"/>
  <c r="G18" i="4694"/>
  <c r="G19" i="4694"/>
  <c r="G17" i="4694"/>
  <c r="G16" i="4694"/>
  <c r="G15" i="4697"/>
  <c r="F13" i="4697"/>
  <c r="G16" i="4697" s="1"/>
  <c r="G15" i="4694"/>
  <c r="G14" i="4694"/>
  <c r="G13" i="4694"/>
  <c r="T19" i="4697"/>
  <c r="T12" i="4697"/>
  <c r="T30" i="4697"/>
  <c r="T17" i="4697"/>
  <c r="T11" i="4697"/>
  <c r="T31" i="4697"/>
  <c r="T18" i="4697"/>
  <c r="T16" i="4697"/>
  <c r="T15" i="4697"/>
  <c r="T14" i="4697"/>
  <c r="T13" i="4697"/>
  <c r="T10" i="4697"/>
  <c r="M14" i="4697"/>
  <c r="M12" i="4697"/>
  <c r="M19" i="4697"/>
  <c r="M18" i="4697"/>
  <c r="M17" i="4697"/>
  <c r="M16" i="4697"/>
  <c r="M15" i="4697"/>
  <c r="M13" i="4697"/>
  <c r="F20" i="4697"/>
  <c r="G20" i="4697" s="1"/>
  <c r="F10" i="4697"/>
  <c r="F11" i="4697"/>
  <c r="G14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2" i="4695"/>
  <c r="N32" i="4695"/>
  <c r="G32" i="4695"/>
  <c r="U32" i="4694"/>
  <c r="N32" i="4694"/>
  <c r="G18" i="4697"/>
  <c r="G19" i="4697"/>
  <c r="G32" i="4694"/>
  <c r="U20" i="4697"/>
  <c r="U23" i="4678"/>
  <c r="U18" i="4697"/>
  <c r="U17" i="4697"/>
  <c r="U13" i="4697"/>
  <c r="U31" i="4678"/>
  <c r="U30" i="4697"/>
  <c r="U31" i="4697"/>
  <c r="U30" i="4678"/>
  <c r="U29" i="4697"/>
  <c r="U29" i="4678"/>
  <c r="U27" i="4678"/>
  <c r="U25" i="4678"/>
  <c r="U25" i="4697"/>
  <c r="U21" i="4678"/>
  <c r="U21" i="4697"/>
  <c r="U19" i="4697"/>
  <c r="U20" i="4678"/>
  <c r="U19" i="4678"/>
  <c r="U17" i="4678"/>
  <c r="U16" i="4697"/>
  <c r="U14" i="4697"/>
  <c r="U15" i="4697"/>
  <c r="U15" i="4678"/>
  <c r="U14" i="4678"/>
  <c r="N14" i="4697"/>
  <c r="N12" i="4697"/>
  <c r="N18" i="4697"/>
  <c r="N16" i="4697"/>
  <c r="N24" i="4697"/>
  <c r="N20" i="4678"/>
  <c r="N28" i="4697"/>
  <c r="N24" i="4678"/>
  <c r="N22" i="4678"/>
  <c r="N20" i="4697"/>
  <c r="N19" i="4697"/>
  <c r="N17" i="4697"/>
  <c r="N18" i="4678"/>
  <c r="N16" i="4678"/>
  <c r="N13" i="4697"/>
  <c r="N15" i="4697"/>
  <c r="G22" i="4678"/>
  <c r="G26" i="4678"/>
  <c r="G30" i="4678"/>
  <c r="G28" i="4678"/>
  <c r="G27" i="4697"/>
  <c r="G23" i="4697"/>
  <c r="G21" i="4697"/>
  <c r="G14" i="4678"/>
  <c r="G1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32" i="4689" l="1"/>
  <c r="J28" i="4689"/>
  <c r="J26" i="4689"/>
  <c r="J25" i="4689"/>
  <c r="J22" i="4689"/>
  <c r="J20" i="4689"/>
  <c r="J14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<sst xmlns="http://schemas.openxmlformats.org/spreadsheetml/2006/main" count="753" uniqueCount="147">
  <si>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</si>
  <si>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</si>
  <si>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</si>
  <si>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</si>
  <si>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</si>
  <si>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</si>
  <si>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</si>
  <si>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</si>
  <si>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</si>
  <si>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</si>
  <si>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</si>
  <si>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</si>
  <si>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</si>
  <si>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</si>
  <si>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</si>
  <si>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</si>
  <si>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</si>
  <si>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</si>
  <si>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</si>
  <si>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</si>
  <si>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</si>
  <si>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</si>
  <si>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</si>
  <si>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</si>
  <si>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</si>
  <si>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</si>
  <si>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</si>
  <si>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</si>
  <si>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</si>
  <si>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</si>
  <si>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</si>
  <si>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</si>
  <si>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</si>
  <si>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</si>
  <si>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</si>
  <si>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</si>
  <si>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</si>
  <si>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</si>
  <si>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</si>
  <si>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</si>
  <si>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</si>
  <si>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</si>
  <si>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</si>
  <si>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</si>
  <si>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</si>
  <si>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</si>
  <si>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</si>
  <si>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</si>
  <si>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</si>
  <si>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</si>
  <si>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</si>
  <si>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</si>
  <si>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</si>
  <si>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</si>
  <si>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</si>
  <si>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</si>
  <si>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</si>
  <si>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</si>
  <si>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</si>
  <si>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</si>
  <si>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</si>
  <si>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</si>
  <si>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</si>
  <si>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</si>
  <si>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</si>
  <si>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</si>
  <si>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</si>
  <si>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</si>
  <si>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</si>
  <si>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</si>
  <si>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</si>
  <si>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</si>
  <si>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</si>
  <si>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</si>
  <si>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</si>
  <si>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</si>
  <si>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</si>
  <si>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</si>
  <si>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</si>
  <si>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</si>
  <si>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</si>
  <si>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</si>
  <si>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</si>
  <si>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</si>
  <si>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</si>
  <si>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</si>
  <si>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</si>
  <si>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</si>
  <si>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</si>
  <si>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</si>
  <si>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</si>
  <si>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</si>
  <si>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</si>
  <si>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</si>
  <si>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</si>
  <si>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</si>
  <si>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</si>
  <si>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</si>
  <si>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</si>
  <si>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</si>
  <si>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</si>
  <si>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</si>
  <si>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</si>
  <si>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</si>
  <si>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</si>
  <si>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</si>
  <si>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</si>
  <si>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</si>
  <si>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</si>
  <si>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</si>
  <si>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</si>
  <si>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</si>
  <si>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</si>
  <si>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</si>
  <si>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</si>
  <si>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</si>
  <si>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</si>
  <si>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</si>
  <si>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</si>
  <si>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</si>
  <si>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</si>
  <si>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</si>
  <si>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</si>
  <si>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</si>
  <si>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</si>
  <si>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</si>
  <si>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</si>
  <si>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</si>
  <si>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</si>
  <si>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</si>
  <si>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</si>
  <si>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</si>
  <si>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</si>
  <si>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68 X CR 46</t>
  </si>
  <si>
    <t>ADOLFREDO FLOREZ</t>
  </si>
  <si>
    <t>12:00 - 13:00</t>
  </si>
  <si>
    <t>17:30 - 18:30</t>
  </si>
  <si>
    <t>GEOVANNIS GONZALEZ</t>
  </si>
  <si>
    <t>7:30 - 8:30</t>
  </si>
  <si>
    <t>13:45 - 14:45</t>
  </si>
  <si>
    <t>16:30 - 17:30</t>
  </si>
  <si>
    <t>8:30 - 9:30</t>
  </si>
  <si>
    <t>17:45 - 18:45</t>
  </si>
  <si>
    <t>11:30 - 12:30</t>
  </si>
  <si>
    <t>8:00 - 9:00</t>
  </si>
  <si>
    <t>11:45 - 12:45</t>
  </si>
  <si>
    <t>7:45 - 8:45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</si>
</sst>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120</c:v>
                </c:pt>
                <c:pt idx="11">
                  <c:v>143</c:v>
                </c:pt>
                <c:pt idx="12">
                  <c:v>154</c:v>
                </c:pt>
                <c:pt idx="13">
                  <c:v>154.5</c:v>
                </c:pt>
                <c:pt idx="14">
                  <c:v>136</c:v>
                </c:pt>
                <c:pt idx="15">
                  <c:v>142</c:v>
                </c:pt>
                <c:pt idx="16">
                  <c:v>158.5</c:v>
                </c:pt>
                <c:pt idx="17">
                  <c:v>159.5</c:v>
                </c:pt>
                <c:pt idx="18">
                  <c:v>111</c:v>
                </c:pt>
                <c:pt idx="19">
                  <c:v>117</c:v>
                </c:pt>
                <c:pt idx="20">
                  <c:v>108.5</c:v>
                </c:pt>
                <c:pt idx="21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029928"/>
        <c:axId val="254031104"/>
      </c:barChart>
      <c:catAx>
        <c:axId val="25402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0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2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102.5</c:v>
                </c:pt>
                <c:pt idx="11">
                  <c:v>122.5</c:v>
                </c:pt>
                <c:pt idx="12">
                  <c:v>128</c:v>
                </c:pt>
                <c:pt idx="13">
                  <c:v>178.5</c:v>
                </c:pt>
                <c:pt idx="14">
                  <c:v>124.5</c:v>
                </c:pt>
                <c:pt idx="15">
                  <c:v>151</c:v>
                </c:pt>
                <c:pt idx="16">
                  <c:v>125</c:v>
                </c:pt>
                <c:pt idx="17">
                  <c:v>122.5</c:v>
                </c:pt>
                <c:pt idx="18">
                  <c:v>119</c:v>
                </c:pt>
                <c:pt idx="19">
                  <c:v>129</c:v>
                </c:pt>
                <c:pt idx="20">
                  <c:v>101.5</c:v>
                </c:pt>
                <c:pt idx="21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16088"/>
        <c:axId val="186643136"/>
      </c:barChart>
      <c:catAx>
        <c:axId val="19281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4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1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98.5</c:v>
                </c:pt>
                <c:pt idx="3">
                  <c:v>94</c:v>
                </c:pt>
                <c:pt idx="4">
                  <c:v>93.5</c:v>
                </c:pt>
                <c:pt idx="5">
                  <c:v>128.5</c:v>
                </c:pt>
                <c:pt idx="6">
                  <c:v>135</c:v>
                </c:pt>
                <c:pt idx="7">
                  <c:v>127</c:v>
                </c:pt>
                <c:pt idx="8">
                  <c:v>128.5</c:v>
                </c:pt>
                <c:pt idx="9">
                  <c:v>125</c:v>
                </c:pt>
                <c:pt idx="10">
                  <c:v>123</c:v>
                </c:pt>
                <c:pt idx="11">
                  <c:v>122</c:v>
                </c:pt>
                <c:pt idx="12">
                  <c:v>97</c:v>
                </c:pt>
                <c:pt idx="13">
                  <c:v>112.5</c:v>
                </c:pt>
                <c:pt idx="14">
                  <c:v>137.5</c:v>
                </c:pt>
                <c:pt idx="15">
                  <c:v>149.5</c:v>
                </c:pt>
                <c:pt idx="16">
                  <c:v>116</c:v>
                </c:pt>
                <c:pt idx="17">
                  <c:v>98.5</c:v>
                </c:pt>
                <c:pt idx="18">
                  <c:v>0</c:v>
                </c:pt>
                <c:pt idx="19">
                  <c:v>0</c:v>
                </c:pt>
                <c:pt idx="20">
                  <c:v>125</c:v>
                </c:pt>
                <c:pt idx="2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643920"/>
        <c:axId val="186644312"/>
      </c:barChart>
      <c:catAx>
        <c:axId val="18664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644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64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4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130</c:v>
                </c:pt>
                <c:pt idx="1">
                  <c:v>113.5</c:v>
                </c:pt>
                <c:pt idx="2">
                  <c:v>149.5</c:v>
                </c:pt>
                <c:pt idx="3">
                  <c:v>112.5</c:v>
                </c:pt>
                <c:pt idx="4">
                  <c:v>142</c:v>
                </c:pt>
                <c:pt idx="5">
                  <c:v>118.5</c:v>
                </c:pt>
                <c:pt idx="6">
                  <c:v>148</c:v>
                </c:pt>
                <c:pt idx="7">
                  <c:v>140</c:v>
                </c:pt>
                <c:pt idx="8">
                  <c:v>132</c:v>
                </c:pt>
                <c:pt idx="9">
                  <c:v>105</c:v>
                </c:pt>
                <c:pt idx="10">
                  <c:v>113.5</c:v>
                </c:pt>
                <c:pt idx="11">
                  <c:v>111</c:v>
                </c:pt>
                <c:pt idx="12">
                  <c:v>99</c:v>
                </c:pt>
                <c:pt idx="13">
                  <c:v>83</c:v>
                </c:pt>
                <c:pt idx="14">
                  <c:v>67</c:v>
                </c:pt>
                <c:pt idx="15">
                  <c:v>56.5</c:v>
                </c:pt>
                <c:pt idx="16">
                  <c:v>53.5</c:v>
                </c:pt>
                <c:pt idx="17">
                  <c:v>49.5</c:v>
                </c:pt>
                <c:pt idx="18">
                  <c:v>49.5</c:v>
                </c:pt>
                <c:pt idx="19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63240"/>
        <c:axId val="5563632"/>
      </c:barChart>
      <c:catAx>
        <c:axId val="556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6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6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565</c:v>
                </c:pt>
                <c:pt idx="11">
                  <c:v>627.5</c:v>
                </c:pt>
                <c:pt idx="12">
                  <c:v>666.5</c:v>
                </c:pt>
                <c:pt idx="13">
                  <c:v>657</c:v>
                </c:pt>
                <c:pt idx="14">
                  <c:v>574.5</c:v>
                </c:pt>
                <c:pt idx="15">
                  <c:v>606</c:v>
                </c:pt>
                <c:pt idx="16">
                  <c:v>614</c:v>
                </c:pt>
                <c:pt idx="17">
                  <c:v>580.5</c:v>
                </c:pt>
                <c:pt idx="18">
                  <c:v>495</c:v>
                </c:pt>
                <c:pt idx="19">
                  <c:v>544</c:v>
                </c:pt>
                <c:pt idx="20">
                  <c:v>539</c:v>
                </c:pt>
                <c:pt idx="21">
                  <c:v>508.5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64416"/>
        <c:axId val="5564808"/>
      </c:barChart>
      <c:catAx>
        <c:axId val="55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6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6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520</c:v>
                </c:pt>
                <c:pt idx="3">
                  <c:v>546</c:v>
                </c:pt>
                <c:pt idx="4">
                  <c:v>520</c:v>
                </c:pt>
                <c:pt idx="5">
                  <c:v>552</c:v>
                </c:pt>
                <c:pt idx="6">
                  <c:v>584.5</c:v>
                </c:pt>
                <c:pt idx="7">
                  <c:v>566</c:v>
                </c:pt>
                <c:pt idx="8">
                  <c:v>569</c:v>
                </c:pt>
                <c:pt idx="9">
                  <c:v>560.5</c:v>
                </c:pt>
                <c:pt idx="10">
                  <c:v>546</c:v>
                </c:pt>
                <c:pt idx="11">
                  <c:v>509</c:v>
                </c:pt>
                <c:pt idx="12">
                  <c:v>454</c:v>
                </c:pt>
                <c:pt idx="13">
                  <c:v>518</c:v>
                </c:pt>
                <c:pt idx="14">
                  <c:v>539.5</c:v>
                </c:pt>
                <c:pt idx="15">
                  <c:v>593</c:v>
                </c:pt>
                <c:pt idx="16">
                  <c:v>574.5</c:v>
                </c:pt>
                <c:pt idx="17">
                  <c:v>508.5</c:v>
                </c:pt>
                <c:pt idx="18">
                  <c:v>0</c:v>
                </c:pt>
                <c:pt idx="19">
                  <c:v>0</c:v>
                </c:pt>
                <c:pt idx="20">
                  <c:v>608.5</c:v>
                </c:pt>
                <c:pt idx="21">
                  <c:v>591.5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650728"/>
        <c:axId val="253651120"/>
      </c:barChart>
      <c:catAx>
        <c:axId val="25365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3651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365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65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604</c:v>
                </c:pt>
                <c:pt idx="1">
                  <c:v>609</c:v>
                </c:pt>
                <c:pt idx="2">
                  <c:v>661.5</c:v>
                </c:pt>
                <c:pt idx="3">
                  <c:v>640</c:v>
                </c:pt>
                <c:pt idx="4">
                  <c:v>646</c:v>
                </c:pt>
                <c:pt idx="5">
                  <c:v>632.5</c:v>
                </c:pt>
                <c:pt idx="6">
                  <c:v>698.5</c:v>
                </c:pt>
                <c:pt idx="7">
                  <c:v>669</c:v>
                </c:pt>
                <c:pt idx="8">
                  <c:v>608.5</c:v>
                </c:pt>
                <c:pt idx="9">
                  <c:v>584.5</c:v>
                </c:pt>
                <c:pt idx="10">
                  <c:v>602.5</c:v>
                </c:pt>
                <c:pt idx="11">
                  <c:v>567.5</c:v>
                </c:pt>
                <c:pt idx="12">
                  <c:v>550.5</c:v>
                </c:pt>
                <c:pt idx="13">
                  <c:v>449</c:v>
                </c:pt>
                <c:pt idx="14">
                  <c:v>381.5</c:v>
                </c:pt>
                <c:pt idx="15">
                  <c:v>298.5</c:v>
                </c:pt>
                <c:pt idx="16">
                  <c:v>334.5</c:v>
                </c:pt>
                <c:pt idx="17">
                  <c:v>306.5</c:v>
                </c:pt>
                <c:pt idx="18">
                  <c:v>320.5</c:v>
                </c:pt>
                <c:pt idx="19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651904"/>
        <c:axId val="248219864"/>
      </c:barChart>
      <c:catAx>
        <c:axId val="25365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1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21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65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137</c:v>
                </c:pt>
                <c:pt idx="3">
                  <c:v>162.5</c:v>
                </c:pt>
                <c:pt idx="4">
                  <c:v>151.5</c:v>
                </c:pt>
                <c:pt idx="5">
                  <c:v>162.5</c:v>
                </c:pt>
                <c:pt idx="6">
                  <c:v>192</c:v>
                </c:pt>
                <c:pt idx="7">
                  <c:v>178</c:v>
                </c:pt>
                <c:pt idx="8">
                  <c:v>200</c:v>
                </c:pt>
                <c:pt idx="9">
                  <c:v>178.5</c:v>
                </c:pt>
                <c:pt idx="10">
                  <c:v>172.5</c:v>
                </c:pt>
                <c:pt idx="11">
                  <c:v>153</c:v>
                </c:pt>
                <c:pt idx="12">
                  <c:v>96</c:v>
                </c:pt>
                <c:pt idx="13">
                  <c:v>120.5</c:v>
                </c:pt>
                <c:pt idx="14">
                  <c:v>129</c:v>
                </c:pt>
                <c:pt idx="15">
                  <c:v>137.5</c:v>
                </c:pt>
                <c:pt idx="16">
                  <c:v>133</c:v>
                </c:pt>
                <c:pt idx="17">
                  <c:v>98.5</c:v>
                </c:pt>
                <c:pt idx="18">
                  <c:v>0</c:v>
                </c:pt>
                <c:pt idx="19">
                  <c:v>0</c:v>
                </c:pt>
                <c:pt idx="20">
                  <c:v>181</c:v>
                </c:pt>
                <c:pt idx="21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030320"/>
        <c:axId val="250796248"/>
      </c:barChart>
      <c:catAx>
        <c:axId val="25403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0796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079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03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185</c:v>
                </c:pt>
                <c:pt idx="1">
                  <c:v>201</c:v>
                </c:pt>
                <c:pt idx="2">
                  <c:v>238</c:v>
                </c:pt>
                <c:pt idx="3">
                  <c:v>256</c:v>
                </c:pt>
                <c:pt idx="4">
                  <c:v>238</c:v>
                </c:pt>
                <c:pt idx="5">
                  <c:v>227.5</c:v>
                </c:pt>
                <c:pt idx="6">
                  <c:v>276.5</c:v>
                </c:pt>
                <c:pt idx="7">
                  <c:v>257</c:v>
                </c:pt>
                <c:pt idx="8">
                  <c:v>228.5</c:v>
                </c:pt>
                <c:pt idx="9">
                  <c:v>223</c:v>
                </c:pt>
                <c:pt idx="10">
                  <c:v>249</c:v>
                </c:pt>
                <c:pt idx="11">
                  <c:v>233</c:v>
                </c:pt>
                <c:pt idx="12">
                  <c:v>241.5</c:v>
                </c:pt>
                <c:pt idx="13">
                  <c:v>146.5</c:v>
                </c:pt>
                <c:pt idx="14">
                  <c:v>125</c:v>
                </c:pt>
                <c:pt idx="15">
                  <c:v>91.5</c:v>
                </c:pt>
                <c:pt idx="16">
                  <c:v>113.5</c:v>
                </c:pt>
                <c:pt idx="17">
                  <c:v>121.5</c:v>
                </c:pt>
                <c:pt idx="18">
                  <c:v>124</c:v>
                </c:pt>
                <c:pt idx="1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797032"/>
        <c:axId val="250797424"/>
      </c:barChart>
      <c:catAx>
        <c:axId val="25079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79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79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79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237</c:v>
                </c:pt>
                <c:pt idx="11">
                  <c:v>267.5</c:v>
                </c:pt>
                <c:pt idx="12">
                  <c:v>270</c:v>
                </c:pt>
                <c:pt idx="13">
                  <c:v>230</c:v>
                </c:pt>
                <c:pt idx="14">
                  <c:v>210</c:v>
                </c:pt>
                <c:pt idx="15">
                  <c:v>185</c:v>
                </c:pt>
                <c:pt idx="16">
                  <c:v>194.5</c:v>
                </c:pt>
                <c:pt idx="17">
                  <c:v>184.5</c:v>
                </c:pt>
                <c:pt idx="18">
                  <c:v>168</c:v>
                </c:pt>
                <c:pt idx="19">
                  <c:v>176.5</c:v>
                </c:pt>
                <c:pt idx="20">
                  <c:v>185</c:v>
                </c:pt>
                <c:pt idx="21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47400"/>
        <c:axId val="188547792"/>
      </c:barChart>
      <c:catAx>
        <c:axId val="18854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4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4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4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171</c:v>
                </c:pt>
                <c:pt idx="3">
                  <c:v>163</c:v>
                </c:pt>
                <c:pt idx="4">
                  <c:v>151.5</c:v>
                </c:pt>
                <c:pt idx="5">
                  <c:v>139.5</c:v>
                </c:pt>
                <c:pt idx="6">
                  <c:v>134</c:v>
                </c:pt>
                <c:pt idx="7">
                  <c:v>133</c:v>
                </c:pt>
                <c:pt idx="8">
                  <c:v>121</c:v>
                </c:pt>
                <c:pt idx="9">
                  <c:v>138.5</c:v>
                </c:pt>
                <c:pt idx="10">
                  <c:v>132</c:v>
                </c:pt>
                <c:pt idx="11">
                  <c:v>123</c:v>
                </c:pt>
                <c:pt idx="12">
                  <c:v>169.5</c:v>
                </c:pt>
                <c:pt idx="13">
                  <c:v>187.5</c:v>
                </c:pt>
                <c:pt idx="14">
                  <c:v>170.5</c:v>
                </c:pt>
                <c:pt idx="15">
                  <c:v>192</c:v>
                </c:pt>
                <c:pt idx="16">
                  <c:v>198</c:v>
                </c:pt>
                <c:pt idx="17">
                  <c:v>179</c:v>
                </c:pt>
                <c:pt idx="18">
                  <c:v>0</c:v>
                </c:pt>
                <c:pt idx="19">
                  <c:v>0</c:v>
                </c:pt>
                <c:pt idx="20">
                  <c:v>176.5</c:v>
                </c:pt>
                <c:pt idx="2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48576"/>
        <c:axId val="188548968"/>
      </c:barChart>
      <c:catAx>
        <c:axId val="18854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548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54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4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181.5</c:v>
                </c:pt>
                <c:pt idx="1">
                  <c:v>168.5</c:v>
                </c:pt>
                <c:pt idx="2">
                  <c:v>131</c:v>
                </c:pt>
                <c:pt idx="3">
                  <c:v>156</c:v>
                </c:pt>
                <c:pt idx="4">
                  <c:v>153.5</c:v>
                </c:pt>
                <c:pt idx="5">
                  <c:v>160.5</c:v>
                </c:pt>
                <c:pt idx="6">
                  <c:v>135.5</c:v>
                </c:pt>
                <c:pt idx="7">
                  <c:v>144.5</c:v>
                </c:pt>
                <c:pt idx="8">
                  <c:v>124.5</c:v>
                </c:pt>
                <c:pt idx="9">
                  <c:v>145</c:v>
                </c:pt>
                <c:pt idx="10">
                  <c:v>126.5</c:v>
                </c:pt>
                <c:pt idx="11">
                  <c:v>122.5</c:v>
                </c:pt>
                <c:pt idx="12">
                  <c:v>118.5</c:v>
                </c:pt>
                <c:pt idx="13">
                  <c:v>110</c:v>
                </c:pt>
                <c:pt idx="14">
                  <c:v>102.5</c:v>
                </c:pt>
                <c:pt idx="15">
                  <c:v>74</c:v>
                </c:pt>
                <c:pt idx="16">
                  <c:v>89</c:v>
                </c:pt>
                <c:pt idx="17">
                  <c:v>81</c:v>
                </c:pt>
                <c:pt idx="18">
                  <c:v>73.5</c:v>
                </c:pt>
                <c:pt idx="1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593904"/>
        <c:axId val="246460528"/>
      </c:barChart>
      <c:catAx>
        <c:axId val="19359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646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46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9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105.5</c:v>
                </c:pt>
                <c:pt idx="11">
                  <c:v>94.5</c:v>
                </c:pt>
                <c:pt idx="12">
                  <c:v>114.5</c:v>
                </c:pt>
                <c:pt idx="13">
                  <c:v>94</c:v>
                </c:pt>
                <c:pt idx="14">
                  <c:v>104</c:v>
                </c:pt>
                <c:pt idx="15">
                  <c:v>128</c:v>
                </c:pt>
                <c:pt idx="16">
                  <c:v>136</c:v>
                </c:pt>
                <c:pt idx="17">
                  <c:v>114</c:v>
                </c:pt>
                <c:pt idx="18">
                  <c:v>97</c:v>
                </c:pt>
                <c:pt idx="19">
                  <c:v>121.5</c:v>
                </c:pt>
                <c:pt idx="20">
                  <c:v>144</c:v>
                </c:pt>
                <c:pt idx="21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971064"/>
        <c:axId val="102971456"/>
      </c:barChart>
      <c:catAx>
        <c:axId val="10297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7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113.5</c:v>
                </c:pt>
                <c:pt idx="3">
                  <c:v>126.5</c:v>
                </c:pt>
                <c:pt idx="4">
                  <c:v>123.5</c:v>
                </c:pt>
                <c:pt idx="5">
                  <c:v>121.5</c:v>
                </c:pt>
                <c:pt idx="6">
                  <c:v>123.5</c:v>
                </c:pt>
                <c:pt idx="7">
                  <c:v>128</c:v>
                </c:pt>
                <c:pt idx="8">
                  <c:v>119.5</c:v>
                </c:pt>
                <c:pt idx="9">
                  <c:v>118.5</c:v>
                </c:pt>
                <c:pt idx="10">
                  <c:v>118.5</c:v>
                </c:pt>
                <c:pt idx="11">
                  <c:v>111</c:v>
                </c:pt>
                <c:pt idx="12">
                  <c:v>91.5</c:v>
                </c:pt>
                <c:pt idx="13">
                  <c:v>97.5</c:v>
                </c:pt>
                <c:pt idx="14">
                  <c:v>102.5</c:v>
                </c:pt>
                <c:pt idx="15">
                  <c:v>114</c:v>
                </c:pt>
                <c:pt idx="16">
                  <c:v>127.5</c:v>
                </c:pt>
                <c:pt idx="17">
                  <c:v>132.5</c:v>
                </c:pt>
                <c:pt idx="18">
                  <c:v>0</c:v>
                </c:pt>
                <c:pt idx="19">
                  <c:v>0</c:v>
                </c:pt>
                <c:pt idx="20">
                  <c:v>126</c:v>
                </c:pt>
                <c:pt idx="21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972240"/>
        <c:axId val="102972632"/>
      </c:barChart>
      <c:catAx>
        <c:axId val="10297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2972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97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7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107.5</c:v>
                </c:pt>
                <c:pt idx="1">
                  <c:v>126</c:v>
                </c:pt>
                <c:pt idx="2">
                  <c:v>143</c:v>
                </c:pt>
                <c:pt idx="3">
                  <c:v>115.5</c:v>
                </c:pt>
                <c:pt idx="4">
                  <c:v>112.5</c:v>
                </c:pt>
                <c:pt idx="5">
                  <c:v>126</c:v>
                </c:pt>
                <c:pt idx="6">
                  <c:v>138.5</c:v>
                </c:pt>
                <c:pt idx="7">
                  <c:v>127.5</c:v>
                </c:pt>
                <c:pt idx="8">
                  <c:v>123.5</c:v>
                </c:pt>
                <c:pt idx="9">
                  <c:v>111.5</c:v>
                </c:pt>
                <c:pt idx="10">
                  <c:v>113.5</c:v>
                </c:pt>
                <c:pt idx="11">
                  <c:v>101</c:v>
                </c:pt>
                <c:pt idx="12">
                  <c:v>91.5</c:v>
                </c:pt>
                <c:pt idx="13">
                  <c:v>109.5</c:v>
                </c:pt>
                <c:pt idx="14">
                  <c:v>87</c:v>
                </c:pt>
                <c:pt idx="15">
                  <c:v>76.5</c:v>
                </c:pt>
                <c:pt idx="16">
                  <c:v>78.5</c:v>
                </c:pt>
                <c:pt idx="17">
                  <c:v>54.5</c:v>
                </c:pt>
                <c:pt idx="18">
                  <c:v>73.5</c:v>
                </c:pt>
                <c:pt idx="19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14912"/>
        <c:axId val="192815304"/>
      </c:barChart>
      <c:catAx>
        <c:axId val="19281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1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1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1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19" sqref="N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133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134</v>
      </c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43070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359.5</v>
      </c>
      <c r="O10" s="92" t="s">
        <v>130</v>
      </c>
      <c r="P10" s="91">
        <v>89</v>
      </c>
      <c r="Q10" s="91">
        <v>126</v>
      </c>
      <c r="R10" s="91">
        <v>1</v>
      </c>
      <c r="S10" s="91">
        <v>5</v>
      </c>
      <c r="T10" s="103">
        <f t="shared" ref="T10:T29" si="2">P10*0.5+Q10*1+R10*2+S10*2.5</f>
        <v>185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242.5</v>
      </c>
      <c r="O11" s="15" t="s">
        <v>129</v>
      </c>
      <c r="P11" s="99">
        <v>116</v>
      </c>
      <c r="Q11" s="39">
        <v>138</v>
      </c>
      <c r="R11" s="39">
        <v>0</v>
      </c>
      <c r="S11" s="99">
        <v>2</v>
      </c>
      <c r="T11" s="6">
        <f t="shared" si="2"/>
        <v>201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51</v>
      </c>
      <c r="J12" s="99">
        <v>109</v>
      </c>
      <c r="K12" s="99">
        <v>0</v>
      </c>
      <c r="L12" s="99">
        <v>1</v>
      </c>
      <c r="M12" s="6">
        <f t="shared" si="1"/>
        <v>137</v>
      </c>
      <c r="N12" s="100">
        <f>M12+M11+M10+F31</f>
        <v>271</v>
      </c>
      <c r="O12" s="16" t="s">
        <v>29</v>
      </c>
      <c r="P12" s="99">
        <v>121</v>
      </c>
      <c r="Q12" s="39">
        <v>175</v>
      </c>
      <c r="R12" s="39">
        <v>0</v>
      </c>
      <c r="S12" s="99">
        <v>1</v>
      </c>
      <c r="T12" s="6">
        <f t="shared" si="2"/>
        <v>238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67</v>
      </c>
      <c r="J13" s="39">
        <v>124</v>
      </c>
      <c r="K13" s="39">
        <v>0</v>
      </c>
      <c r="L13" s="39">
        <v>2</v>
      </c>
      <c r="M13" s="6">
        <f t="shared" si="1"/>
        <v>162.5</v>
      </c>
      <c r="N13" s="2">
        <f>M13+M12+M11+M10</f>
        <v>299.5</v>
      </c>
      <c r="O13" s="16" t="s">
        <v>30</v>
      </c>
      <c r="P13" s="39">
        <v>154</v>
      </c>
      <c r="Q13" s="39">
        <v>164</v>
      </c>
      <c r="R13" s="39">
        <v>0</v>
      </c>
      <c r="S13" s="39">
        <v>6</v>
      </c>
      <c r="T13" s="6">
        <f t="shared" si="2"/>
        <v>256</v>
      </c>
      <c r="U13" s="95">
        <f>T13+T12+T11+T10</f>
        <v>880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58</v>
      </c>
      <c r="J14" s="39">
        <v>105</v>
      </c>
      <c r="K14" s="39">
        <v>0</v>
      </c>
      <c r="L14" s="39">
        <v>7</v>
      </c>
      <c r="M14" s="6">
        <f t="shared" si="1"/>
        <v>151.5</v>
      </c>
      <c r="N14" s="2">
        <f t="shared" ref="N14:N31" si="4">M14+M13+M12+M11</f>
        <v>451</v>
      </c>
      <c r="O14" s="16" t="s">
        <v>8</v>
      </c>
      <c r="P14" s="39">
        <v>166</v>
      </c>
      <c r="Q14" s="39">
        <v>148</v>
      </c>
      <c r="R14" s="39">
        <v>1</v>
      </c>
      <c r="S14" s="39">
        <v>2</v>
      </c>
      <c r="T14" s="6">
        <f t="shared" si="2"/>
        <v>238</v>
      </c>
      <c r="U14" s="95">
        <f t="shared" ref="U14:U29" si="5">T14+T13+T12+T11</f>
        <v>933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71</v>
      </c>
      <c r="J15" s="39">
        <v>120</v>
      </c>
      <c r="K15" s="39">
        <v>1</v>
      </c>
      <c r="L15" s="39">
        <v>2</v>
      </c>
      <c r="M15" s="6">
        <f t="shared" si="1"/>
        <v>162.5</v>
      </c>
      <c r="N15" s="2">
        <f t="shared" si="4"/>
        <v>613.5</v>
      </c>
      <c r="O15" s="15" t="s">
        <v>10</v>
      </c>
      <c r="P15" s="39">
        <v>153</v>
      </c>
      <c r="Q15" s="39">
        <v>149</v>
      </c>
      <c r="R15" s="39">
        <v>1</v>
      </c>
      <c r="S15" s="39">
        <v>0</v>
      </c>
      <c r="T15" s="6">
        <f t="shared" si="2"/>
        <v>227.5</v>
      </c>
      <c r="U15" s="95">
        <f t="shared" si="5"/>
        <v>959.5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100</v>
      </c>
      <c r="J16" s="39">
        <v>132</v>
      </c>
      <c r="K16" s="39">
        <v>0</v>
      </c>
      <c r="L16" s="39">
        <v>4</v>
      </c>
      <c r="M16" s="6">
        <f t="shared" si="1"/>
        <v>192</v>
      </c>
      <c r="N16" s="2">
        <f t="shared" si="4"/>
        <v>668.5</v>
      </c>
      <c r="O16" s="15" t="s">
        <v>13</v>
      </c>
      <c r="P16" s="39">
        <v>211</v>
      </c>
      <c r="Q16" s="39">
        <v>166</v>
      </c>
      <c r="R16" s="39">
        <v>0</v>
      </c>
      <c r="S16" s="39">
        <v>2</v>
      </c>
      <c r="T16" s="6">
        <f t="shared" si="2"/>
        <v>276.5</v>
      </c>
      <c r="U16" s="95">
        <f t="shared" si="5"/>
        <v>998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94</v>
      </c>
      <c r="J17" s="39">
        <v>124</v>
      </c>
      <c r="K17" s="39">
        <v>1</v>
      </c>
      <c r="L17" s="39">
        <v>2</v>
      </c>
      <c r="M17" s="6">
        <f t="shared" si="1"/>
        <v>178</v>
      </c>
      <c r="N17" s="2">
        <f t="shared" si="4"/>
        <v>684</v>
      </c>
      <c r="O17" s="15" t="s">
        <v>16</v>
      </c>
      <c r="P17" s="39">
        <v>202</v>
      </c>
      <c r="Q17" s="39">
        <v>151</v>
      </c>
      <c r="R17" s="39">
        <v>0</v>
      </c>
      <c r="S17" s="39">
        <v>2</v>
      </c>
      <c r="T17" s="6">
        <f t="shared" si="2"/>
        <v>257</v>
      </c>
      <c r="U17" s="95">
        <f t="shared" si="5"/>
        <v>999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83</v>
      </c>
      <c r="J18" s="39">
        <v>151</v>
      </c>
      <c r="K18" s="39">
        <v>0</v>
      </c>
      <c r="L18" s="39">
        <v>3</v>
      </c>
      <c r="M18" s="6">
        <f t="shared" si="1"/>
        <v>200</v>
      </c>
      <c r="N18" s="2">
        <f t="shared" si="4"/>
        <v>732.5</v>
      </c>
      <c r="O18" s="15" t="s">
        <v>41</v>
      </c>
      <c r="P18" s="39">
        <v>151</v>
      </c>
      <c r="Q18" s="39">
        <v>153</v>
      </c>
      <c r="R18" s="39">
        <v>0</v>
      </c>
      <c r="S18" s="39">
        <v>0</v>
      </c>
      <c r="T18" s="6">
        <f t="shared" si="2"/>
        <v>228.5</v>
      </c>
      <c r="U18" s="95">
        <f t="shared" si="5"/>
        <v>989.5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72</v>
      </c>
      <c r="J19" s="39">
        <v>140</v>
      </c>
      <c r="K19" s="39">
        <v>0</v>
      </c>
      <c r="L19" s="39">
        <v>1</v>
      </c>
      <c r="M19" s="6">
        <f t="shared" si="1"/>
        <v>178.5</v>
      </c>
      <c r="N19" s="2">
        <f t="shared" si="4"/>
        <v>748.5</v>
      </c>
      <c r="O19" s="15" t="s">
        <v>42</v>
      </c>
      <c r="P19" s="39">
        <v>124</v>
      </c>
      <c r="Q19" s="39">
        <v>161</v>
      </c>
      <c r="R19" s="39">
        <v>0</v>
      </c>
      <c r="S19" s="39">
        <v>0</v>
      </c>
      <c r="T19" s="6">
        <f t="shared" si="2"/>
        <v>223</v>
      </c>
      <c r="U19" s="95">
        <f t="shared" si="5"/>
        <v>985</v>
      </c>
    </row>
    <row r="20" spans="1:21" ht="24" customHeight="1" x14ac:dyDescent="0.2">
      <c r="A20" s="94" t="s">
        <v>11</v>
      </c>
      <c r="B20" s="39">
        <v>50</v>
      </c>
      <c r="C20" s="39">
        <v>95</v>
      </c>
      <c r="D20" s="39">
        <v>0</v>
      </c>
      <c r="E20" s="39">
        <v>0</v>
      </c>
      <c r="F20" s="6">
        <f t="shared" si="0"/>
        <v>120</v>
      </c>
      <c r="G20" s="2">
        <f t="shared" si="3"/>
        <v>120</v>
      </c>
      <c r="H20" s="15" t="s">
        <v>12</v>
      </c>
      <c r="I20" s="39">
        <v>68</v>
      </c>
      <c r="J20" s="39">
        <v>134</v>
      </c>
      <c r="K20" s="39">
        <v>1</v>
      </c>
      <c r="L20" s="39">
        <v>1</v>
      </c>
      <c r="M20" s="6">
        <f t="shared" si="1"/>
        <v>172.5</v>
      </c>
      <c r="N20" s="2">
        <f t="shared" si="4"/>
        <v>729</v>
      </c>
      <c r="O20" s="15" t="s">
        <v>108</v>
      </c>
      <c r="P20" s="39">
        <v>136</v>
      </c>
      <c r="Q20" s="39">
        <v>181</v>
      </c>
      <c r="R20" s="39">
        <v>0</v>
      </c>
      <c r="S20" s="39">
        <v>0</v>
      </c>
      <c r="T20" s="6">
        <f t="shared" si="2"/>
        <v>249</v>
      </c>
      <c r="U20" s="95">
        <f t="shared" si="5"/>
        <v>957.5</v>
      </c>
    </row>
    <row r="21" spans="1:21" ht="24" customHeight="1" x14ac:dyDescent="0.2">
      <c r="A21" s="94" t="s">
        <v>14</v>
      </c>
      <c r="B21" s="39">
        <v>67</v>
      </c>
      <c r="C21" s="39">
        <v>107</v>
      </c>
      <c r="D21" s="39">
        <v>0</v>
      </c>
      <c r="E21" s="39">
        <v>1</v>
      </c>
      <c r="F21" s="6">
        <f t="shared" si="0"/>
        <v>143</v>
      </c>
      <c r="G21" s="2">
        <f t="shared" si="3"/>
        <v>263</v>
      </c>
      <c r="H21" s="15" t="s">
        <v>15</v>
      </c>
      <c r="I21" s="39">
        <v>52</v>
      </c>
      <c r="J21" s="39">
        <v>122</v>
      </c>
      <c r="K21" s="39">
        <v>0</v>
      </c>
      <c r="L21" s="39">
        <v>2</v>
      </c>
      <c r="M21" s="6">
        <f t="shared" si="1"/>
        <v>153</v>
      </c>
      <c r="N21" s="2">
        <f t="shared" si="4"/>
        <v>704</v>
      </c>
      <c r="O21" s="15" t="s">
        <v>109</v>
      </c>
      <c r="P21" s="39">
        <v>106</v>
      </c>
      <c r="Q21" s="39">
        <v>180</v>
      </c>
      <c r="R21" s="39">
        <v>0</v>
      </c>
      <c r="S21" s="39">
        <v>0</v>
      </c>
      <c r="T21" s="6">
        <f t="shared" si="2"/>
        <v>233</v>
      </c>
      <c r="U21" s="95">
        <f t="shared" si="5"/>
        <v>933.5</v>
      </c>
    </row>
    <row r="22" spans="1:21" ht="24" customHeight="1" x14ac:dyDescent="0.2">
      <c r="A22" s="94" t="s">
        <v>17</v>
      </c>
      <c r="B22" s="39">
        <v>73</v>
      </c>
      <c r="C22" s="39">
        <v>110</v>
      </c>
      <c r="D22" s="39">
        <v>0</v>
      </c>
      <c r="E22" s="39">
        <v>3</v>
      </c>
      <c r="F22" s="6">
        <f t="shared" si="0"/>
        <v>154</v>
      </c>
      <c r="G22" s="2">
        <f t="shared" si="3"/>
        <v>417</v>
      </c>
      <c r="H22" s="15" t="s">
        <v>18</v>
      </c>
      <c r="I22" s="39">
        <v>30</v>
      </c>
      <c r="J22" s="39">
        <v>81</v>
      </c>
      <c r="K22" s="39">
        <v>0</v>
      </c>
      <c r="L22" s="39">
        <v>0</v>
      </c>
      <c r="M22" s="6">
        <f t="shared" si="1"/>
        <v>96</v>
      </c>
      <c r="N22" s="2">
        <f t="shared" si="4"/>
        <v>600</v>
      </c>
      <c r="O22" s="15" t="s">
        <v>110</v>
      </c>
      <c r="P22" s="39">
        <v>85</v>
      </c>
      <c r="Q22" s="39">
        <v>199</v>
      </c>
      <c r="R22" s="39">
        <v>0</v>
      </c>
      <c r="S22" s="39">
        <v>0</v>
      </c>
      <c r="T22" s="6">
        <f t="shared" si="2"/>
        <v>241.5</v>
      </c>
      <c r="U22" s="95">
        <f t="shared" si="5"/>
        <v>946.5</v>
      </c>
    </row>
    <row r="23" spans="1:21" ht="24" customHeight="1" x14ac:dyDescent="0.2">
      <c r="A23" s="94" t="s">
        <v>19</v>
      </c>
      <c r="B23" s="39">
        <v>66</v>
      </c>
      <c r="C23" s="39">
        <v>119</v>
      </c>
      <c r="D23" s="39">
        <v>0</v>
      </c>
      <c r="E23" s="39">
        <v>1</v>
      </c>
      <c r="F23" s="6">
        <f t="shared" si="0"/>
        <v>154.5</v>
      </c>
      <c r="G23" s="2">
        <f t="shared" si="3"/>
        <v>571.5</v>
      </c>
      <c r="H23" s="15" t="s">
        <v>20</v>
      </c>
      <c r="I23" s="39">
        <v>41</v>
      </c>
      <c r="J23" s="39">
        <v>95</v>
      </c>
      <c r="K23" s="39">
        <v>0</v>
      </c>
      <c r="L23" s="39">
        <v>2</v>
      </c>
      <c r="M23" s="6">
        <f t="shared" si="1"/>
        <v>120.5</v>
      </c>
      <c r="N23" s="2">
        <f t="shared" si="4"/>
        <v>542</v>
      </c>
      <c r="O23" s="15" t="s">
        <v>111</v>
      </c>
      <c r="P23" s="39">
        <v>46</v>
      </c>
      <c r="Q23" s="39">
        <v>121</v>
      </c>
      <c r="R23" s="39">
        <v>0</v>
      </c>
      <c r="S23" s="39">
        <v>1</v>
      </c>
      <c r="T23" s="6">
        <f t="shared" si="2"/>
        <v>146.5</v>
      </c>
      <c r="U23" s="95">
        <f t="shared" si="5"/>
        <v>870</v>
      </c>
    </row>
    <row r="24" spans="1:21" ht="24" customHeight="1" x14ac:dyDescent="0.2">
      <c r="A24" s="94" t="s">
        <v>21</v>
      </c>
      <c r="B24" s="39">
        <v>57</v>
      </c>
      <c r="C24" s="39">
        <v>103</v>
      </c>
      <c r="D24" s="39">
        <v>1</v>
      </c>
      <c r="E24" s="39">
        <v>1</v>
      </c>
      <c r="F24" s="6">
        <f t="shared" si="0"/>
        <v>136</v>
      </c>
      <c r="G24" s="2">
        <f t="shared" si="3"/>
        <v>587.5</v>
      </c>
      <c r="H24" s="15" t="s">
        <v>22</v>
      </c>
      <c r="I24" s="39">
        <v>36</v>
      </c>
      <c r="J24" s="39">
        <v>101</v>
      </c>
      <c r="K24" s="39">
        <v>0</v>
      </c>
      <c r="L24" s="39">
        <v>4</v>
      </c>
      <c r="M24" s="6">
        <f t="shared" si="1"/>
        <v>129</v>
      </c>
      <c r="N24" s="2">
        <f t="shared" si="4"/>
        <v>498.5</v>
      </c>
      <c r="O24" s="15" t="s">
        <v>117</v>
      </c>
      <c r="P24" s="39">
        <v>36</v>
      </c>
      <c r="Q24" s="39">
        <v>107</v>
      </c>
      <c r="R24" s="39">
        <v>0</v>
      </c>
      <c r="S24" s="39">
        <v>0</v>
      </c>
      <c r="T24" s="6">
        <f t="shared" si="2"/>
        <v>125</v>
      </c>
      <c r="U24" s="95">
        <f t="shared" si="5"/>
        <v>746</v>
      </c>
    </row>
    <row r="25" spans="1:21" ht="24" customHeight="1" x14ac:dyDescent="0.2">
      <c r="A25" s="94" t="s">
        <v>23</v>
      </c>
      <c r="B25" s="39">
        <v>74</v>
      </c>
      <c r="C25" s="39">
        <v>105</v>
      </c>
      <c r="D25" s="39">
        <v>0</v>
      </c>
      <c r="E25" s="39">
        <v>0</v>
      </c>
      <c r="F25" s="6">
        <f t="shared" si="0"/>
        <v>142</v>
      </c>
      <c r="G25" s="2">
        <f t="shared" si="3"/>
        <v>586.5</v>
      </c>
      <c r="H25" s="15" t="s">
        <v>24</v>
      </c>
      <c r="I25" s="39">
        <v>46</v>
      </c>
      <c r="J25" s="39">
        <v>112</v>
      </c>
      <c r="K25" s="39">
        <v>0</v>
      </c>
      <c r="L25" s="39">
        <v>1</v>
      </c>
      <c r="M25" s="6">
        <f t="shared" si="1"/>
        <v>137.5</v>
      </c>
      <c r="N25" s="2">
        <f t="shared" si="4"/>
        <v>483</v>
      </c>
      <c r="O25" s="15" t="s">
        <v>118</v>
      </c>
      <c r="P25" s="39">
        <v>45</v>
      </c>
      <c r="Q25" s="39">
        <v>69</v>
      </c>
      <c r="R25" s="39">
        <v>0</v>
      </c>
      <c r="S25" s="39">
        <v>0</v>
      </c>
      <c r="T25" s="6">
        <f t="shared" si="2"/>
        <v>91.5</v>
      </c>
      <c r="U25" s="95">
        <f t="shared" si="5"/>
        <v>604.5</v>
      </c>
    </row>
    <row r="26" spans="1:21" ht="24" customHeight="1" x14ac:dyDescent="0.2">
      <c r="A26" s="94" t="s">
        <v>37</v>
      </c>
      <c r="B26" s="39">
        <v>97</v>
      </c>
      <c r="C26" s="39">
        <v>110</v>
      </c>
      <c r="D26" s="39">
        <v>0</v>
      </c>
      <c r="E26" s="39">
        <v>0</v>
      </c>
      <c r="F26" s="6">
        <f t="shared" si="0"/>
        <v>158.5</v>
      </c>
      <c r="G26" s="2">
        <f t="shared" si="3"/>
        <v>591</v>
      </c>
      <c r="H26" s="15" t="s">
        <v>25</v>
      </c>
      <c r="I26" s="39">
        <v>47</v>
      </c>
      <c r="J26" s="39">
        <v>97</v>
      </c>
      <c r="K26" s="39">
        <v>0</v>
      </c>
      <c r="L26" s="39">
        <v>5</v>
      </c>
      <c r="M26" s="6">
        <f t="shared" si="1"/>
        <v>133</v>
      </c>
      <c r="N26" s="2">
        <f t="shared" si="4"/>
        <v>520</v>
      </c>
      <c r="O26" s="15" t="s">
        <v>119</v>
      </c>
      <c r="P26" s="39">
        <v>35</v>
      </c>
      <c r="Q26" s="39">
        <v>96</v>
      </c>
      <c r="R26" s="39">
        <v>0</v>
      </c>
      <c r="S26" s="39">
        <v>0</v>
      </c>
      <c r="T26" s="6">
        <f t="shared" si="2"/>
        <v>113.5</v>
      </c>
      <c r="U26" s="95">
        <f t="shared" si="5"/>
        <v>476.5</v>
      </c>
    </row>
    <row r="27" spans="1:21" ht="24" customHeight="1" x14ac:dyDescent="0.2">
      <c r="A27" s="94" t="s">
        <v>38</v>
      </c>
      <c r="B27" s="39">
        <v>64</v>
      </c>
      <c r="C27" s="39">
        <v>120</v>
      </c>
      <c r="D27" s="39">
        <v>0</v>
      </c>
      <c r="E27" s="39">
        <v>3</v>
      </c>
      <c r="F27" s="6">
        <f t="shared" si="0"/>
        <v>159.5</v>
      </c>
      <c r="G27" s="2">
        <f t="shared" si="3"/>
        <v>596</v>
      </c>
      <c r="H27" s="15" t="s">
        <v>26</v>
      </c>
      <c r="I27" s="39">
        <v>59</v>
      </c>
      <c r="J27" s="39">
        <v>64</v>
      </c>
      <c r="K27" s="39">
        <v>0</v>
      </c>
      <c r="L27" s="39">
        <v>2</v>
      </c>
      <c r="M27" s="6">
        <f t="shared" si="1"/>
        <v>98.5</v>
      </c>
      <c r="N27" s="2">
        <f t="shared" si="4"/>
        <v>498</v>
      </c>
      <c r="O27" s="15" t="s">
        <v>120</v>
      </c>
      <c r="P27" s="39">
        <v>27</v>
      </c>
      <c r="Q27" s="39">
        <v>108</v>
      </c>
      <c r="R27" s="39">
        <v>0</v>
      </c>
      <c r="S27" s="39">
        <v>0</v>
      </c>
      <c r="T27" s="6">
        <f t="shared" si="2"/>
        <v>121.5</v>
      </c>
      <c r="U27" s="95">
        <f t="shared" si="5"/>
        <v>451.5</v>
      </c>
    </row>
    <row r="28" spans="1:21" ht="24" customHeight="1" x14ac:dyDescent="0.2">
      <c r="A28" s="94" t="s">
        <v>39</v>
      </c>
      <c r="B28" s="39">
        <v>45</v>
      </c>
      <c r="C28" s="39">
        <v>81</v>
      </c>
      <c r="D28" s="39">
        <v>0</v>
      </c>
      <c r="E28" s="39">
        <v>3</v>
      </c>
      <c r="F28" s="6">
        <f t="shared" si="0"/>
        <v>111</v>
      </c>
      <c r="G28" s="2">
        <f t="shared" si="3"/>
        <v>571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369</v>
      </c>
      <c r="O28" s="15" t="s">
        <v>121</v>
      </c>
      <c r="P28" s="39">
        <v>16</v>
      </c>
      <c r="Q28" s="39">
        <v>114</v>
      </c>
      <c r="R28" s="39">
        <v>1</v>
      </c>
      <c r="S28" s="39">
        <v>0</v>
      </c>
      <c r="T28" s="6">
        <f t="shared" si="2"/>
        <v>124</v>
      </c>
      <c r="U28" s="95">
        <f t="shared" si="5"/>
        <v>450.5</v>
      </c>
    </row>
    <row r="29" spans="1:21" ht="24" customHeight="1" x14ac:dyDescent="0.2">
      <c r="A29" s="94" t="s">
        <v>40</v>
      </c>
      <c r="B29" s="39">
        <v>57</v>
      </c>
      <c r="C29" s="39">
        <v>81</v>
      </c>
      <c r="D29" s="39">
        <v>0</v>
      </c>
      <c r="E29" s="39">
        <v>3</v>
      </c>
      <c r="F29" s="6">
        <f t="shared" si="0"/>
        <v>117</v>
      </c>
      <c r="G29" s="2">
        <f t="shared" si="3"/>
        <v>546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231.5</v>
      </c>
      <c r="O29" s="15" t="s">
        <v>122</v>
      </c>
      <c r="P29" s="39">
        <v>12</v>
      </c>
      <c r="Q29" s="39">
        <v>56</v>
      </c>
      <c r="R29" s="39">
        <v>0</v>
      </c>
      <c r="S29" s="39">
        <v>0</v>
      </c>
      <c r="T29" s="6">
        <f t="shared" si="2"/>
        <v>62</v>
      </c>
      <c r="U29" s="95">
        <f t="shared" si="5"/>
        <v>421</v>
      </c>
    </row>
    <row r="30" spans="1:21" ht="24" customHeight="1" x14ac:dyDescent="0.2">
      <c r="A30" s="94" t="s">
        <v>102</v>
      </c>
      <c r="B30" s="39">
        <v>58</v>
      </c>
      <c r="C30" s="39">
        <v>72</v>
      </c>
      <c r="D30" s="39">
        <v>0</v>
      </c>
      <c r="E30" s="39">
        <v>3</v>
      </c>
      <c r="F30" s="6">
        <f t="shared" si="0"/>
        <v>108.5</v>
      </c>
      <c r="G30" s="2">
        <f t="shared" si="3"/>
        <v>496</v>
      </c>
      <c r="H30" s="16" t="s">
        <v>131</v>
      </c>
      <c r="I30" s="39">
        <v>77</v>
      </c>
      <c r="J30" s="39">
        <v>140</v>
      </c>
      <c r="K30" s="39">
        <v>0</v>
      </c>
      <c r="L30" s="39">
        <v>1</v>
      </c>
      <c r="M30" s="6">
        <f t="shared" si="1"/>
        <v>181</v>
      </c>
      <c r="N30" s="2">
        <f t="shared" si="4"/>
        <v>279.5</v>
      </c>
      <c r="O30" s="15" t="s">
        <v>123</v>
      </c>
      <c r="P30" s="99">
        <v>14</v>
      </c>
      <c r="Q30" s="99">
        <v>43</v>
      </c>
      <c r="R30" s="99">
        <v>0</v>
      </c>
      <c r="S30" s="99">
        <v>0</v>
      </c>
      <c r="T30" s="6">
        <f t="shared" ref="T30:T31" si="6">P30*0.5+Q30*1+R30*2+S30*2.5</f>
        <v>50</v>
      </c>
      <c r="U30" s="95">
        <f t="shared" ref="U30:U31" si="7">T30+T29+T28+T27</f>
        <v>357.5</v>
      </c>
    </row>
    <row r="31" spans="1:21" ht="24" customHeight="1" thickBot="1" x14ac:dyDescent="0.25">
      <c r="A31" s="96" t="s">
        <v>103</v>
      </c>
      <c r="B31" s="40">
        <v>50</v>
      </c>
      <c r="C31" s="40">
        <v>109</v>
      </c>
      <c r="D31" s="40">
        <v>0</v>
      </c>
      <c r="E31" s="40">
        <v>0</v>
      </c>
      <c r="F31" s="7">
        <f t="shared" si="0"/>
        <v>134</v>
      </c>
      <c r="G31" s="3">
        <f t="shared" si="3"/>
        <v>470.5</v>
      </c>
      <c r="H31" s="17" t="s">
        <v>132</v>
      </c>
      <c r="I31" s="40">
        <v>81</v>
      </c>
      <c r="J31" s="40">
        <v>133</v>
      </c>
      <c r="K31" s="40">
        <v>1</v>
      </c>
      <c r="L31" s="40">
        <v>2</v>
      </c>
      <c r="M31" s="7">
        <f t="shared" si="1"/>
        <v>180.5</v>
      </c>
      <c r="N31" s="3">
        <f t="shared" si="4"/>
        <v>361.5</v>
      </c>
      <c r="O31" s="104" t="s">
        <v>124</v>
      </c>
      <c r="P31" s="40">
        <v>22</v>
      </c>
      <c r="Q31" s="40">
        <v>40</v>
      </c>
      <c r="R31" s="40">
        <v>0</v>
      </c>
      <c r="S31" s="40">
        <v>0</v>
      </c>
      <c r="T31" s="7">
        <f t="shared" si="6"/>
        <v>51</v>
      </c>
      <c r="U31" s="97">
        <f t="shared" si="7"/>
        <v>287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596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748.5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999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60</v>
      </c>
      <c r="G33" s="47"/>
      <c r="H33" s="111"/>
      <c r="I33" s="112"/>
      <c r="J33" s="43" t="s">
        <v>58</v>
      </c>
      <c r="K33" s="45"/>
      <c r="L33" s="45"/>
      <c r="M33" s="46" t="s">
        <v>135</v>
      </c>
      <c r="N33" s="47"/>
      <c r="O33" s="111"/>
      <c r="P33" s="112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N26" sqref="N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68 X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112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137</v>
      </c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517</v>
      </c>
      <c r="O10" s="92" t="s">
        <v>130</v>
      </c>
      <c r="P10" s="91">
        <v>93</v>
      </c>
      <c r="Q10" s="91">
        <v>129</v>
      </c>
      <c r="R10" s="91">
        <v>3</v>
      </c>
      <c r="S10" s="91">
        <v>0</v>
      </c>
      <c r="T10" s="103">
        <f t="shared" ref="T10:T31" si="2">P10*0.5+Q10*1+R10*2+S10*2.5</f>
        <v>181.5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340.5</v>
      </c>
      <c r="O11" s="15" t="s">
        <v>129</v>
      </c>
      <c r="P11" s="99">
        <v>62</v>
      </c>
      <c r="Q11" s="39">
        <v>127</v>
      </c>
      <c r="R11" s="39">
        <v>4</v>
      </c>
      <c r="S11" s="99">
        <v>1</v>
      </c>
      <c r="T11" s="6">
        <f t="shared" si="2"/>
        <v>168.5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81</v>
      </c>
      <c r="J12" s="99">
        <v>124</v>
      </c>
      <c r="K12" s="99">
        <v>2</v>
      </c>
      <c r="L12" s="99">
        <v>1</v>
      </c>
      <c r="M12" s="6">
        <f t="shared" si="1"/>
        <v>171</v>
      </c>
      <c r="N12" s="100">
        <f>M12+M11+M10+F31</f>
        <v>326.5</v>
      </c>
      <c r="O12" s="16" t="s">
        <v>29</v>
      </c>
      <c r="P12" s="99">
        <v>2</v>
      </c>
      <c r="Q12" s="39">
        <v>120</v>
      </c>
      <c r="R12" s="39">
        <v>5</v>
      </c>
      <c r="S12" s="99">
        <v>0</v>
      </c>
      <c r="T12" s="6">
        <f t="shared" si="2"/>
        <v>131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75</v>
      </c>
      <c r="J13" s="39">
        <v>117</v>
      </c>
      <c r="K13" s="39">
        <v>3</v>
      </c>
      <c r="L13" s="39">
        <v>1</v>
      </c>
      <c r="M13" s="6">
        <f t="shared" si="1"/>
        <v>163</v>
      </c>
      <c r="N13" s="2">
        <f>M13+M12+M11+M10</f>
        <v>334</v>
      </c>
      <c r="O13" s="16" t="s">
        <v>30</v>
      </c>
      <c r="P13" s="39">
        <v>69</v>
      </c>
      <c r="Q13" s="39">
        <v>111</v>
      </c>
      <c r="R13" s="39">
        <v>4</v>
      </c>
      <c r="S13" s="39">
        <v>1</v>
      </c>
      <c r="T13" s="6">
        <f t="shared" si="2"/>
        <v>156</v>
      </c>
      <c r="U13" s="95">
        <f>T13+T12+T11+T10</f>
        <v>637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56</v>
      </c>
      <c r="J14" s="39">
        <v>112</v>
      </c>
      <c r="K14" s="39">
        <v>2</v>
      </c>
      <c r="L14" s="39">
        <v>3</v>
      </c>
      <c r="M14" s="6">
        <f t="shared" si="1"/>
        <v>151.5</v>
      </c>
      <c r="N14" s="2">
        <f t="shared" ref="N14:N31" si="4">M14+M13+M12+M11</f>
        <v>485.5</v>
      </c>
      <c r="O14" s="16" t="s">
        <v>8</v>
      </c>
      <c r="P14" s="39">
        <v>66</v>
      </c>
      <c r="Q14" s="39">
        <v>114</v>
      </c>
      <c r="R14" s="39">
        <v>2</v>
      </c>
      <c r="S14" s="39">
        <v>1</v>
      </c>
      <c r="T14" s="6">
        <f t="shared" si="2"/>
        <v>153.5</v>
      </c>
      <c r="U14" s="95">
        <f t="shared" ref="U14:U31" si="5">T14+T13+T12+T11</f>
        <v>609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61</v>
      </c>
      <c r="J15" s="39">
        <v>101</v>
      </c>
      <c r="K15" s="39">
        <v>4</v>
      </c>
      <c r="L15" s="39">
        <v>0</v>
      </c>
      <c r="M15" s="6">
        <f t="shared" si="1"/>
        <v>139.5</v>
      </c>
      <c r="N15" s="2">
        <f t="shared" si="4"/>
        <v>625</v>
      </c>
      <c r="O15" s="15" t="s">
        <v>10</v>
      </c>
      <c r="P15" s="39">
        <v>77</v>
      </c>
      <c r="Q15" s="39">
        <v>116</v>
      </c>
      <c r="R15" s="39">
        <v>3</v>
      </c>
      <c r="S15" s="39">
        <v>0</v>
      </c>
      <c r="T15" s="6">
        <f t="shared" si="2"/>
        <v>160.5</v>
      </c>
      <c r="U15" s="95">
        <f t="shared" si="5"/>
        <v>601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54</v>
      </c>
      <c r="J16" s="39">
        <v>103</v>
      </c>
      <c r="K16" s="39">
        <v>2</v>
      </c>
      <c r="L16" s="39">
        <v>0</v>
      </c>
      <c r="M16" s="6">
        <f t="shared" si="1"/>
        <v>134</v>
      </c>
      <c r="N16" s="2">
        <f t="shared" si="4"/>
        <v>588</v>
      </c>
      <c r="O16" s="15" t="s">
        <v>13</v>
      </c>
      <c r="P16" s="39">
        <v>71</v>
      </c>
      <c r="Q16" s="39">
        <v>92</v>
      </c>
      <c r="R16" s="39">
        <v>4</v>
      </c>
      <c r="S16" s="39">
        <v>0</v>
      </c>
      <c r="T16" s="6">
        <f t="shared" si="2"/>
        <v>135.5</v>
      </c>
      <c r="U16" s="95">
        <f t="shared" si="5"/>
        <v>605.5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61</v>
      </c>
      <c r="J17" s="39">
        <v>90</v>
      </c>
      <c r="K17" s="39">
        <v>5</v>
      </c>
      <c r="L17" s="39">
        <v>1</v>
      </c>
      <c r="M17" s="6">
        <f t="shared" si="1"/>
        <v>133</v>
      </c>
      <c r="N17" s="2">
        <f t="shared" si="4"/>
        <v>558</v>
      </c>
      <c r="O17" s="15" t="s">
        <v>16</v>
      </c>
      <c r="P17" s="39">
        <v>67</v>
      </c>
      <c r="Q17" s="39">
        <v>101</v>
      </c>
      <c r="R17" s="39">
        <v>5</v>
      </c>
      <c r="S17" s="39">
        <v>0</v>
      </c>
      <c r="T17" s="6">
        <f t="shared" si="2"/>
        <v>144.5</v>
      </c>
      <c r="U17" s="95">
        <f t="shared" si="5"/>
        <v>594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51</v>
      </c>
      <c r="J18" s="39">
        <v>89</v>
      </c>
      <c r="K18" s="39">
        <v>2</v>
      </c>
      <c r="L18" s="39">
        <v>1</v>
      </c>
      <c r="M18" s="6">
        <f t="shared" si="1"/>
        <v>121</v>
      </c>
      <c r="N18" s="2">
        <f t="shared" si="4"/>
        <v>527.5</v>
      </c>
      <c r="O18" s="15" t="s">
        <v>41</v>
      </c>
      <c r="P18" s="39">
        <v>41</v>
      </c>
      <c r="Q18" s="39">
        <v>96</v>
      </c>
      <c r="R18" s="39">
        <v>4</v>
      </c>
      <c r="S18" s="39">
        <v>0</v>
      </c>
      <c r="T18" s="6">
        <f t="shared" si="2"/>
        <v>124.5</v>
      </c>
      <c r="U18" s="95">
        <f t="shared" si="5"/>
        <v>565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62</v>
      </c>
      <c r="J19" s="39">
        <v>97</v>
      </c>
      <c r="K19" s="39">
        <v>4</v>
      </c>
      <c r="L19" s="39">
        <v>1</v>
      </c>
      <c r="M19" s="6">
        <f t="shared" si="1"/>
        <v>138.5</v>
      </c>
      <c r="N19" s="2">
        <f t="shared" si="4"/>
        <v>526.5</v>
      </c>
      <c r="O19" s="15" t="s">
        <v>42</v>
      </c>
      <c r="P19" s="39">
        <v>42</v>
      </c>
      <c r="Q19" s="39">
        <v>115</v>
      </c>
      <c r="R19" s="39">
        <v>2</v>
      </c>
      <c r="S19" s="39">
        <v>2</v>
      </c>
      <c r="T19" s="6">
        <f t="shared" si="2"/>
        <v>145</v>
      </c>
      <c r="U19" s="95">
        <f t="shared" si="5"/>
        <v>549.5</v>
      </c>
    </row>
    <row r="20" spans="1:21" ht="24" customHeight="1" x14ac:dyDescent="0.2">
      <c r="A20" s="94" t="s">
        <v>11</v>
      </c>
      <c r="B20" s="39">
        <v>191</v>
      </c>
      <c r="C20" s="39">
        <v>133</v>
      </c>
      <c r="D20" s="39">
        <v>3</v>
      </c>
      <c r="E20" s="39">
        <v>1</v>
      </c>
      <c r="F20" s="6">
        <f t="shared" si="0"/>
        <v>237</v>
      </c>
      <c r="G20" s="2">
        <f t="shared" si="3"/>
        <v>237</v>
      </c>
      <c r="H20" s="15" t="s">
        <v>12</v>
      </c>
      <c r="I20" s="39">
        <v>60</v>
      </c>
      <c r="J20" s="39">
        <v>98</v>
      </c>
      <c r="K20" s="39">
        <v>2</v>
      </c>
      <c r="L20" s="39">
        <v>0</v>
      </c>
      <c r="M20" s="6">
        <f t="shared" si="1"/>
        <v>132</v>
      </c>
      <c r="N20" s="2">
        <f t="shared" si="4"/>
        <v>524.5</v>
      </c>
      <c r="O20" s="15" t="s">
        <v>108</v>
      </c>
      <c r="P20" s="39">
        <v>34</v>
      </c>
      <c r="Q20" s="39">
        <v>101</v>
      </c>
      <c r="R20" s="39">
        <v>3</v>
      </c>
      <c r="S20" s="39">
        <v>1</v>
      </c>
      <c r="T20" s="6">
        <f t="shared" si="2"/>
        <v>126.5</v>
      </c>
      <c r="U20" s="95">
        <f t="shared" si="5"/>
        <v>540.5</v>
      </c>
    </row>
    <row r="21" spans="1:21" ht="24" customHeight="1" x14ac:dyDescent="0.2">
      <c r="A21" s="94" t="s">
        <v>14</v>
      </c>
      <c r="B21" s="39">
        <v>205</v>
      </c>
      <c r="C21" s="39">
        <v>150</v>
      </c>
      <c r="D21" s="39">
        <v>5</v>
      </c>
      <c r="E21" s="39">
        <v>2</v>
      </c>
      <c r="F21" s="6">
        <f t="shared" si="0"/>
        <v>267.5</v>
      </c>
      <c r="G21" s="2">
        <f t="shared" si="3"/>
        <v>504.5</v>
      </c>
      <c r="H21" s="15" t="s">
        <v>15</v>
      </c>
      <c r="I21" s="39">
        <v>59</v>
      </c>
      <c r="J21" s="39">
        <v>85</v>
      </c>
      <c r="K21" s="39">
        <v>3</v>
      </c>
      <c r="L21" s="39">
        <v>1</v>
      </c>
      <c r="M21" s="6">
        <f t="shared" si="1"/>
        <v>123</v>
      </c>
      <c r="N21" s="2">
        <f t="shared" si="4"/>
        <v>514.5</v>
      </c>
      <c r="O21" s="15" t="s">
        <v>109</v>
      </c>
      <c r="P21" s="39">
        <v>27</v>
      </c>
      <c r="Q21" s="39">
        <v>96</v>
      </c>
      <c r="R21" s="39">
        <v>4</v>
      </c>
      <c r="S21" s="39">
        <v>2</v>
      </c>
      <c r="T21" s="6">
        <f t="shared" si="2"/>
        <v>122.5</v>
      </c>
      <c r="U21" s="95">
        <f t="shared" si="5"/>
        <v>518.5</v>
      </c>
    </row>
    <row r="22" spans="1:21" ht="24" customHeight="1" x14ac:dyDescent="0.2">
      <c r="A22" s="94" t="s">
        <v>17</v>
      </c>
      <c r="B22" s="39">
        <v>193</v>
      </c>
      <c r="C22" s="39">
        <v>156</v>
      </c>
      <c r="D22" s="39">
        <v>5</v>
      </c>
      <c r="E22" s="39">
        <v>3</v>
      </c>
      <c r="F22" s="6">
        <f t="shared" si="0"/>
        <v>270</v>
      </c>
      <c r="G22" s="2">
        <f t="shared" si="3"/>
        <v>774.5</v>
      </c>
      <c r="H22" s="15" t="s">
        <v>18</v>
      </c>
      <c r="I22" s="39">
        <v>88</v>
      </c>
      <c r="J22" s="39">
        <v>115</v>
      </c>
      <c r="K22" s="39">
        <v>4</v>
      </c>
      <c r="L22" s="39">
        <v>1</v>
      </c>
      <c r="M22" s="6">
        <f t="shared" si="1"/>
        <v>169.5</v>
      </c>
      <c r="N22" s="2">
        <f t="shared" si="4"/>
        <v>563</v>
      </c>
      <c r="O22" s="15" t="s">
        <v>110</v>
      </c>
      <c r="P22" s="39">
        <v>23</v>
      </c>
      <c r="Q22" s="39">
        <v>92</v>
      </c>
      <c r="R22" s="39">
        <v>5</v>
      </c>
      <c r="S22" s="39">
        <v>2</v>
      </c>
      <c r="T22" s="6">
        <f t="shared" si="2"/>
        <v>118.5</v>
      </c>
      <c r="U22" s="95">
        <f t="shared" si="5"/>
        <v>512.5</v>
      </c>
    </row>
    <row r="23" spans="1:21" ht="24" customHeight="1" x14ac:dyDescent="0.2">
      <c r="A23" s="94" t="s">
        <v>19</v>
      </c>
      <c r="B23" s="39">
        <v>114</v>
      </c>
      <c r="C23" s="39">
        <v>158</v>
      </c>
      <c r="D23" s="39">
        <v>5</v>
      </c>
      <c r="E23" s="39">
        <v>2</v>
      </c>
      <c r="F23" s="6">
        <f t="shared" si="0"/>
        <v>230</v>
      </c>
      <c r="G23" s="2">
        <f t="shared" si="3"/>
        <v>1004.5</v>
      </c>
      <c r="H23" s="15" t="s">
        <v>20</v>
      </c>
      <c r="I23" s="39">
        <v>110</v>
      </c>
      <c r="J23" s="39">
        <v>124</v>
      </c>
      <c r="K23" s="39">
        <v>3</v>
      </c>
      <c r="L23" s="39">
        <v>1</v>
      </c>
      <c r="M23" s="6">
        <f t="shared" si="1"/>
        <v>187.5</v>
      </c>
      <c r="N23" s="2">
        <f t="shared" si="4"/>
        <v>612</v>
      </c>
      <c r="O23" s="15" t="s">
        <v>111</v>
      </c>
      <c r="P23" s="39">
        <v>16</v>
      </c>
      <c r="Q23" s="39">
        <v>100</v>
      </c>
      <c r="R23" s="39">
        <v>1</v>
      </c>
      <c r="S23" s="39">
        <v>0</v>
      </c>
      <c r="T23" s="6">
        <f t="shared" si="2"/>
        <v>110</v>
      </c>
      <c r="U23" s="95">
        <f t="shared" si="5"/>
        <v>477.5</v>
      </c>
    </row>
    <row r="24" spans="1:21" ht="24" customHeight="1" x14ac:dyDescent="0.2">
      <c r="A24" s="94" t="s">
        <v>21</v>
      </c>
      <c r="B24" s="39">
        <v>118</v>
      </c>
      <c r="C24" s="39">
        <v>138</v>
      </c>
      <c r="D24" s="39">
        <v>4</v>
      </c>
      <c r="E24" s="39">
        <v>2</v>
      </c>
      <c r="F24" s="6">
        <f t="shared" si="0"/>
        <v>210</v>
      </c>
      <c r="G24" s="2">
        <f t="shared" si="3"/>
        <v>977.5</v>
      </c>
      <c r="H24" s="15" t="s">
        <v>22</v>
      </c>
      <c r="I24" s="39">
        <v>91</v>
      </c>
      <c r="J24" s="39">
        <v>109</v>
      </c>
      <c r="K24" s="39">
        <v>3</v>
      </c>
      <c r="L24" s="39">
        <v>4</v>
      </c>
      <c r="M24" s="6">
        <f t="shared" si="1"/>
        <v>170.5</v>
      </c>
      <c r="N24" s="2">
        <f t="shared" si="4"/>
        <v>650.5</v>
      </c>
      <c r="O24" s="15" t="s">
        <v>117</v>
      </c>
      <c r="P24" s="39">
        <v>22</v>
      </c>
      <c r="Q24" s="39">
        <v>85</v>
      </c>
      <c r="R24" s="39">
        <v>2</v>
      </c>
      <c r="S24" s="39">
        <v>1</v>
      </c>
      <c r="T24" s="6">
        <f t="shared" si="2"/>
        <v>102.5</v>
      </c>
      <c r="U24" s="95">
        <f t="shared" si="5"/>
        <v>453.5</v>
      </c>
    </row>
    <row r="25" spans="1:21" ht="24" customHeight="1" x14ac:dyDescent="0.2">
      <c r="A25" s="94" t="s">
        <v>23</v>
      </c>
      <c r="B25" s="39">
        <v>111</v>
      </c>
      <c r="C25" s="39">
        <v>125</v>
      </c>
      <c r="D25" s="39">
        <v>1</v>
      </c>
      <c r="E25" s="39">
        <v>1</v>
      </c>
      <c r="F25" s="6">
        <f t="shared" si="0"/>
        <v>185</v>
      </c>
      <c r="G25" s="2">
        <f t="shared" si="3"/>
        <v>895</v>
      </c>
      <c r="H25" s="15" t="s">
        <v>24</v>
      </c>
      <c r="I25" s="39">
        <v>73</v>
      </c>
      <c r="J25" s="39">
        <v>147</v>
      </c>
      <c r="K25" s="39">
        <v>3</v>
      </c>
      <c r="L25" s="39">
        <v>1</v>
      </c>
      <c r="M25" s="6">
        <f t="shared" si="1"/>
        <v>192</v>
      </c>
      <c r="N25" s="2">
        <f t="shared" si="4"/>
        <v>719.5</v>
      </c>
      <c r="O25" s="15" t="s">
        <v>118</v>
      </c>
      <c r="P25" s="39">
        <v>12</v>
      </c>
      <c r="Q25" s="39">
        <v>68</v>
      </c>
      <c r="R25" s="39">
        <v>0</v>
      </c>
      <c r="S25" s="39">
        <v>0</v>
      </c>
      <c r="T25" s="6">
        <f t="shared" si="2"/>
        <v>74</v>
      </c>
      <c r="U25" s="95">
        <f t="shared" si="5"/>
        <v>405</v>
      </c>
    </row>
    <row r="26" spans="1:21" ht="24" customHeight="1" x14ac:dyDescent="0.2">
      <c r="A26" s="94" t="s">
        <v>37</v>
      </c>
      <c r="B26" s="39">
        <v>97</v>
      </c>
      <c r="C26" s="39">
        <v>136</v>
      </c>
      <c r="D26" s="39">
        <v>5</v>
      </c>
      <c r="E26" s="39">
        <v>0</v>
      </c>
      <c r="F26" s="6">
        <f t="shared" si="0"/>
        <v>194.5</v>
      </c>
      <c r="G26" s="2">
        <f t="shared" si="3"/>
        <v>819.5</v>
      </c>
      <c r="H26" s="15" t="s">
        <v>25</v>
      </c>
      <c r="I26" s="39">
        <v>76</v>
      </c>
      <c r="J26" s="39">
        <v>152</v>
      </c>
      <c r="K26" s="39">
        <v>4</v>
      </c>
      <c r="L26" s="39">
        <v>0</v>
      </c>
      <c r="M26" s="6">
        <f t="shared" si="1"/>
        <v>198</v>
      </c>
      <c r="N26" s="2">
        <f t="shared" si="4"/>
        <v>748</v>
      </c>
      <c r="O26" s="15" t="s">
        <v>119</v>
      </c>
      <c r="P26" s="39">
        <v>5</v>
      </c>
      <c r="Q26" s="39">
        <v>84</v>
      </c>
      <c r="R26" s="39">
        <v>0</v>
      </c>
      <c r="S26" s="39">
        <v>1</v>
      </c>
      <c r="T26" s="6">
        <f t="shared" si="2"/>
        <v>89</v>
      </c>
      <c r="U26" s="95">
        <f t="shared" si="5"/>
        <v>375.5</v>
      </c>
    </row>
    <row r="27" spans="1:21" ht="24" customHeight="1" x14ac:dyDescent="0.2">
      <c r="A27" s="94" t="s">
        <v>38</v>
      </c>
      <c r="B27" s="39">
        <v>82</v>
      </c>
      <c r="C27" s="39">
        <v>124</v>
      </c>
      <c r="D27" s="39">
        <v>6</v>
      </c>
      <c r="E27" s="39">
        <v>3</v>
      </c>
      <c r="F27" s="6">
        <f t="shared" si="0"/>
        <v>184.5</v>
      </c>
      <c r="G27" s="2">
        <f t="shared" si="3"/>
        <v>774</v>
      </c>
      <c r="H27" s="15" t="s">
        <v>26</v>
      </c>
      <c r="I27" s="39">
        <v>78</v>
      </c>
      <c r="J27" s="39">
        <v>126</v>
      </c>
      <c r="K27" s="39">
        <v>2</v>
      </c>
      <c r="L27" s="39">
        <v>4</v>
      </c>
      <c r="M27" s="6">
        <f t="shared" si="1"/>
        <v>179</v>
      </c>
      <c r="N27" s="2">
        <f t="shared" si="4"/>
        <v>739.5</v>
      </c>
      <c r="O27" s="15" t="s">
        <v>120</v>
      </c>
      <c r="P27" s="39">
        <v>14</v>
      </c>
      <c r="Q27" s="39">
        <v>74</v>
      </c>
      <c r="R27" s="39">
        <v>0</v>
      </c>
      <c r="S27" s="39">
        <v>0</v>
      </c>
      <c r="T27" s="6">
        <f t="shared" si="2"/>
        <v>81</v>
      </c>
      <c r="U27" s="95">
        <f t="shared" si="5"/>
        <v>346.5</v>
      </c>
    </row>
    <row r="28" spans="1:21" ht="24" customHeight="1" x14ac:dyDescent="0.2">
      <c r="A28" s="94" t="s">
        <v>39</v>
      </c>
      <c r="B28" s="39">
        <v>60</v>
      </c>
      <c r="C28" s="39">
        <v>129</v>
      </c>
      <c r="D28" s="39">
        <v>2</v>
      </c>
      <c r="E28" s="39">
        <v>2</v>
      </c>
      <c r="F28" s="6">
        <f t="shared" si="0"/>
        <v>168</v>
      </c>
      <c r="G28" s="2">
        <f t="shared" si="3"/>
        <v>732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569</v>
      </c>
      <c r="O28" s="15" t="s">
        <v>121</v>
      </c>
      <c r="P28" s="39">
        <v>15</v>
      </c>
      <c r="Q28" s="39">
        <v>66</v>
      </c>
      <c r="R28" s="39">
        <v>0</v>
      </c>
      <c r="S28" s="39">
        <v>0</v>
      </c>
      <c r="T28" s="6">
        <f t="shared" si="2"/>
        <v>73.5</v>
      </c>
      <c r="U28" s="95">
        <f t="shared" si="5"/>
        <v>317.5</v>
      </c>
    </row>
    <row r="29" spans="1:21" ht="24" customHeight="1" x14ac:dyDescent="0.2">
      <c r="A29" s="94" t="s">
        <v>40</v>
      </c>
      <c r="B29" s="39">
        <v>79</v>
      </c>
      <c r="C29" s="39">
        <v>122</v>
      </c>
      <c r="D29" s="39">
        <v>5</v>
      </c>
      <c r="E29" s="39">
        <v>2</v>
      </c>
      <c r="F29" s="6">
        <f t="shared" si="0"/>
        <v>176.5</v>
      </c>
      <c r="G29" s="2">
        <f t="shared" si="3"/>
        <v>723.5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377</v>
      </c>
      <c r="O29" s="15" t="s">
        <v>122</v>
      </c>
      <c r="P29" s="39">
        <v>10</v>
      </c>
      <c r="Q29" s="39">
        <v>74</v>
      </c>
      <c r="R29" s="39">
        <v>1</v>
      </c>
      <c r="S29" s="39">
        <v>0</v>
      </c>
      <c r="T29" s="6">
        <f t="shared" si="2"/>
        <v>81</v>
      </c>
      <c r="U29" s="95">
        <f t="shared" si="5"/>
        <v>324.5</v>
      </c>
    </row>
    <row r="30" spans="1:21" ht="24" customHeight="1" x14ac:dyDescent="0.2">
      <c r="A30" s="94" t="s">
        <v>102</v>
      </c>
      <c r="B30" s="39">
        <v>77</v>
      </c>
      <c r="C30" s="39">
        <v>130</v>
      </c>
      <c r="D30" s="39">
        <v>2</v>
      </c>
      <c r="E30" s="39">
        <v>5</v>
      </c>
      <c r="F30" s="6">
        <f t="shared" si="0"/>
        <v>185</v>
      </c>
      <c r="G30" s="2">
        <f t="shared" si="3"/>
        <v>714</v>
      </c>
      <c r="H30" s="16" t="s">
        <v>131</v>
      </c>
      <c r="I30" s="39">
        <v>75</v>
      </c>
      <c r="J30" s="39">
        <v>127</v>
      </c>
      <c r="K30" s="39">
        <v>6</v>
      </c>
      <c r="L30" s="39">
        <v>0</v>
      </c>
      <c r="M30" s="6">
        <f t="shared" si="1"/>
        <v>176.5</v>
      </c>
      <c r="N30" s="2">
        <f t="shared" si="4"/>
        <v>355.5</v>
      </c>
      <c r="O30" s="15" t="s">
        <v>123</v>
      </c>
      <c r="P30" s="99">
        <v>14</v>
      </c>
      <c r="Q30" s="99">
        <v>61</v>
      </c>
      <c r="R30" s="99">
        <v>0</v>
      </c>
      <c r="S30" s="99">
        <v>0</v>
      </c>
      <c r="T30" s="6">
        <f t="shared" si="2"/>
        <v>68</v>
      </c>
      <c r="U30" s="95">
        <f t="shared" si="5"/>
        <v>303.5</v>
      </c>
    </row>
    <row r="31" spans="1:21" ht="24" customHeight="1" thickBot="1" x14ac:dyDescent="0.25">
      <c r="A31" s="96" t="s">
        <v>103</v>
      </c>
      <c r="B31" s="40">
        <v>57</v>
      </c>
      <c r="C31" s="40">
        <v>114</v>
      </c>
      <c r="D31" s="40">
        <v>4</v>
      </c>
      <c r="E31" s="40">
        <v>2</v>
      </c>
      <c r="F31" s="7">
        <f t="shared" si="0"/>
        <v>155.5</v>
      </c>
      <c r="G31" s="3">
        <f t="shared" si="3"/>
        <v>685</v>
      </c>
      <c r="H31" s="17" t="s">
        <v>132</v>
      </c>
      <c r="I31" s="40">
        <v>71</v>
      </c>
      <c r="J31" s="40">
        <v>125</v>
      </c>
      <c r="K31" s="40">
        <v>3</v>
      </c>
      <c r="L31" s="40">
        <v>2</v>
      </c>
      <c r="M31" s="7">
        <f t="shared" si="1"/>
        <v>171.5</v>
      </c>
      <c r="N31" s="3">
        <f t="shared" si="4"/>
        <v>348</v>
      </c>
      <c r="O31" s="104" t="s">
        <v>124</v>
      </c>
      <c r="P31" s="40">
        <v>11</v>
      </c>
      <c r="Q31" s="40">
        <v>50</v>
      </c>
      <c r="R31" s="40">
        <v>0</v>
      </c>
      <c r="S31" s="40">
        <v>0</v>
      </c>
      <c r="T31" s="7">
        <f t="shared" si="2"/>
        <v>55.5</v>
      </c>
      <c r="U31" s="97">
        <f t="shared" si="5"/>
        <v>278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1004.5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748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637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138</v>
      </c>
      <c r="G33" s="47"/>
      <c r="H33" s="111"/>
      <c r="I33" s="112"/>
      <c r="J33" s="43" t="s">
        <v>58</v>
      </c>
      <c r="K33" s="45"/>
      <c r="L33" s="45"/>
      <c r="M33" s="46" t="s">
        <v>139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G27" sqref="G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68 X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137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43070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381.5</v>
      </c>
      <c r="O10" s="92" t="s">
        <v>130</v>
      </c>
      <c r="P10" s="91">
        <v>3</v>
      </c>
      <c r="Q10" s="91">
        <v>83</v>
      </c>
      <c r="R10" s="91">
        <v>9</v>
      </c>
      <c r="S10" s="91">
        <v>2</v>
      </c>
      <c r="T10" s="103">
        <f t="shared" ref="T10:T31" si="2">P10*0.5+Q10*1+R10*2+S10*2.5</f>
        <v>107.5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260</v>
      </c>
      <c r="O11" s="15" t="s">
        <v>129</v>
      </c>
      <c r="P11" s="99">
        <v>2</v>
      </c>
      <c r="Q11" s="39">
        <v>105</v>
      </c>
      <c r="R11" s="39">
        <v>10</v>
      </c>
      <c r="S11" s="99">
        <v>0</v>
      </c>
      <c r="T11" s="6">
        <f t="shared" si="2"/>
        <v>126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</v>
      </c>
      <c r="J12" s="99">
        <v>98</v>
      </c>
      <c r="K12" s="99">
        <v>6</v>
      </c>
      <c r="L12" s="99">
        <v>1</v>
      </c>
      <c r="M12" s="6">
        <f t="shared" si="1"/>
        <v>113.5</v>
      </c>
      <c r="N12" s="100">
        <f>M12+M11+M10+F31</f>
        <v>229.5</v>
      </c>
      <c r="O12" s="16" t="s">
        <v>29</v>
      </c>
      <c r="P12" s="99">
        <v>5</v>
      </c>
      <c r="Q12" s="39">
        <v>112</v>
      </c>
      <c r="R12" s="39">
        <v>13</v>
      </c>
      <c r="S12" s="99">
        <v>1</v>
      </c>
      <c r="T12" s="6">
        <f t="shared" si="2"/>
        <v>143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</v>
      </c>
      <c r="J13" s="39">
        <v>106</v>
      </c>
      <c r="K13" s="39">
        <v>7</v>
      </c>
      <c r="L13" s="39">
        <v>2</v>
      </c>
      <c r="M13" s="6">
        <f t="shared" si="1"/>
        <v>126.5</v>
      </c>
      <c r="N13" s="2">
        <f>M13+M12+M11+M10</f>
        <v>240</v>
      </c>
      <c r="O13" s="16" t="s">
        <v>30</v>
      </c>
      <c r="P13" s="39">
        <v>5</v>
      </c>
      <c r="Q13" s="39">
        <v>87</v>
      </c>
      <c r="R13" s="39">
        <v>13</v>
      </c>
      <c r="S13" s="39">
        <v>0</v>
      </c>
      <c r="T13" s="6">
        <f t="shared" si="2"/>
        <v>115.5</v>
      </c>
      <c r="U13" s="95">
        <f>T13+T12+T11+T10</f>
        <v>492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</v>
      </c>
      <c r="J14" s="39">
        <v>108</v>
      </c>
      <c r="K14" s="39">
        <v>5</v>
      </c>
      <c r="L14" s="39">
        <v>1</v>
      </c>
      <c r="M14" s="6">
        <f t="shared" si="1"/>
        <v>123.5</v>
      </c>
      <c r="N14" s="2">
        <f t="shared" ref="N14:N31" si="4">M14+M13+M12+M11</f>
        <v>363.5</v>
      </c>
      <c r="O14" s="16" t="s">
        <v>8</v>
      </c>
      <c r="P14" s="39">
        <v>3</v>
      </c>
      <c r="Q14" s="39">
        <v>83</v>
      </c>
      <c r="R14" s="39">
        <v>14</v>
      </c>
      <c r="S14" s="39">
        <v>0</v>
      </c>
      <c r="T14" s="6">
        <f t="shared" si="2"/>
        <v>112.5</v>
      </c>
      <c r="U14" s="95">
        <f t="shared" ref="U14:U31" si="5">T14+T13+T12+T11</f>
        <v>497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</v>
      </c>
      <c r="J15" s="39">
        <v>103</v>
      </c>
      <c r="K15" s="39">
        <v>7</v>
      </c>
      <c r="L15" s="39">
        <v>1</v>
      </c>
      <c r="M15" s="6">
        <f t="shared" si="1"/>
        <v>121.5</v>
      </c>
      <c r="N15" s="2">
        <f t="shared" si="4"/>
        <v>485</v>
      </c>
      <c r="O15" s="15" t="s">
        <v>10</v>
      </c>
      <c r="P15" s="39">
        <v>2</v>
      </c>
      <c r="Q15" s="39">
        <v>96</v>
      </c>
      <c r="R15" s="39">
        <v>12</v>
      </c>
      <c r="S15" s="39">
        <v>2</v>
      </c>
      <c r="T15" s="6">
        <f t="shared" si="2"/>
        <v>126</v>
      </c>
      <c r="U15" s="95">
        <f t="shared" si="5"/>
        <v>497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</v>
      </c>
      <c r="J16" s="39">
        <v>98</v>
      </c>
      <c r="K16" s="39">
        <v>8</v>
      </c>
      <c r="L16" s="39">
        <v>3</v>
      </c>
      <c r="M16" s="6">
        <f t="shared" si="1"/>
        <v>123.5</v>
      </c>
      <c r="N16" s="2">
        <f t="shared" si="4"/>
        <v>495</v>
      </c>
      <c r="O16" s="15" t="s">
        <v>13</v>
      </c>
      <c r="P16" s="39">
        <v>4</v>
      </c>
      <c r="Q16" s="39">
        <v>112</v>
      </c>
      <c r="R16" s="39">
        <v>11</v>
      </c>
      <c r="S16" s="39">
        <v>1</v>
      </c>
      <c r="T16" s="6">
        <f t="shared" si="2"/>
        <v>138.5</v>
      </c>
      <c r="U16" s="95">
        <f t="shared" si="5"/>
        <v>492.5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</v>
      </c>
      <c r="J17" s="39">
        <v>97</v>
      </c>
      <c r="K17" s="39">
        <v>6</v>
      </c>
      <c r="L17" s="39">
        <v>7</v>
      </c>
      <c r="M17" s="6">
        <f t="shared" si="1"/>
        <v>128</v>
      </c>
      <c r="N17" s="2">
        <f t="shared" si="4"/>
        <v>496.5</v>
      </c>
      <c r="O17" s="15" t="s">
        <v>16</v>
      </c>
      <c r="P17" s="39">
        <v>6</v>
      </c>
      <c r="Q17" s="39">
        <v>87</v>
      </c>
      <c r="R17" s="39">
        <v>15</v>
      </c>
      <c r="S17" s="39">
        <v>3</v>
      </c>
      <c r="T17" s="6">
        <f t="shared" si="2"/>
        <v>127.5</v>
      </c>
      <c r="U17" s="95">
        <f t="shared" si="5"/>
        <v>504.5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0</v>
      </c>
      <c r="J18" s="39">
        <v>96</v>
      </c>
      <c r="K18" s="39">
        <v>8</v>
      </c>
      <c r="L18" s="39">
        <v>3</v>
      </c>
      <c r="M18" s="6">
        <f t="shared" si="1"/>
        <v>119.5</v>
      </c>
      <c r="N18" s="2">
        <f t="shared" si="4"/>
        <v>492.5</v>
      </c>
      <c r="O18" s="15" t="s">
        <v>41</v>
      </c>
      <c r="P18" s="39">
        <v>4</v>
      </c>
      <c r="Q18" s="39">
        <v>93</v>
      </c>
      <c r="R18" s="39">
        <v>13</v>
      </c>
      <c r="S18" s="39">
        <v>1</v>
      </c>
      <c r="T18" s="6">
        <f t="shared" si="2"/>
        <v>123.5</v>
      </c>
      <c r="U18" s="95">
        <f t="shared" si="5"/>
        <v>515.5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</v>
      </c>
      <c r="J19" s="39">
        <v>99</v>
      </c>
      <c r="K19" s="39">
        <v>7</v>
      </c>
      <c r="L19" s="39">
        <v>2</v>
      </c>
      <c r="M19" s="6">
        <f t="shared" si="1"/>
        <v>118.5</v>
      </c>
      <c r="N19" s="2">
        <f t="shared" si="4"/>
        <v>489.5</v>
      </c>
      <c r="O19" s="15" t="s">
        <v>42</v>
      </c>
      <c r="P19" s="39">
        <v>2</v>
      </c>
      <c r="Q19" s="39">
        <v>76</v>
      </c>
      <c r="R19" s="39">
        <v>16</v>
      </c>
      <c r="S19" s="39">
        <v>1</v>
      </c>
      <c r="T19" s="6">
        <f t="shared" si="2"/>
        <v>111.5</v>
      </c>
      <c r="U19" s="95">
        <f t="shared" si="5"/>
        <v>501</v>
      </c>
    </row>
    <row r="20" spans="1:21" ht="24" customHeight="1" x14ac:dyDescent="0.2">
      <c r="A20" s="94" t="s">
        <v>11</v>
      </c>
      <c r="B20" s="39">
        <v>5</v>
      </c>
      <c r="C20" s="39">
        <v>75</v>
      </c>
      <c r="D20" s="39">
        <v>14</v>
      </c>
      <c r="E20" s="39">
        <v>0</v>
      </c>
      <c r="F20" s="6">
        <f t="shared" si="0"/>
        <v>105.5</v>
      </c>
      <c r="G20" s="2">
        <f t="shared" si="3"/>
        <v>105.5</v>
      </c>
      <c r="H20" s="15" t="s">
        <v>12</v>
      </c>
      <c r="I20" s="39">
        <v>2</v>
      </c>
      <c r="J20" s="39">
        <v>95</v>
      </c>
      <c r="K20" s="39">
        <v>5</v>
      </c>
      <c r="L20" s="39">
        <v>5</v>
      </c>
      <c r="M20" s="6">
        <f t="shared" si="1"/>
        <v>118.5</v>
      </c>
      <c r="N20" s="2">
        <f t="shared" si="4"/>
        <v>484.5</v>
      </c>
      <c r="O20" s="15" t="s">
        <v>108</v>
      </c>
      <c r="P20" s="39">
        <v>2</v>
      </c>
      <c r="Q20" s="39">
        <v>80</v>
      </c>
      <c r="R20" s="39">
        <v>15</v>
      </c>
      <c r="S20" s="39">
        <v>1</v>
      </c>
      <c r="T20" s="6">
        <f t="shared" si="2"/>
        <v>113.5</v>
      </c>
      <c r="U20" s="95">
        <f t="shared" si="5"/>
        <v>476</v>
      </c>
    </row>
    <row r="21" spans="1:21" ht="24" customHeight="1" x14ac:dyDescent="0.2">
      <c r="A21" s="94" t="s">
        <v>14</v>
      </c>
      <c r="B21" s="39">
        <v>3</v>
      </c>
      <c r="C21" s="39">
        <v>71</v>
      </c>
      <c r="D21" s="39">
        <v>11</v>
      </c>
      <c r="E21" s="39">
        <v>0</v>
      </c>
      <c r="F21" s="6">
        <f t="shared" si="0"/>
        <v>94.5</v>
      </c>
      <c r="G21" s="2">
        <f t="shared" si="3"/>
        <v>200</v>
      </c>
      <c r="H21" s="15" t="s">
        <v>15</v>
      </c>
      <c r="I21" s="39">
        <v>1</v>
      </c>
      <c r="J21" s="39">
        <v>96</v>
      </c>
      <c r="K21" s="39">
        <v>6</v>
      </c>
      <c r="L21" s="39">
        <v>1</v>
      </c>
      <c r="M21" s="6">
        <f t="shared" si="1"/>
        <v>111</v>
      </c>
      <c r="N21" s="2">
        <f t="shared" si="4"/>
        <v>467.5</v>
      </c>
      <c r="O21" s="15" t="s">
        <v>109</v>
      </c>
      <c r="P21" s="39">
        <v>4</v>
      </c>
      <c r="Q21" s="39">
        <v>71</v>
      </c>
      <c r="R21" s="39">
        <v>14</v>
      </c>
      <c r="S21" s="39">
        <v>0</v>
      </c>
      <c r="T21" s="6">
        <f t="shared" si="2"/>
        <v>101</v>
      </c>
      <c r="U21" s="95">
        <f t="shared" si="5"/>
        <v>449.5</v>
      </c>
    </row>
    <row r="22" spans="1:21" ht="24" customHeight="1" x14ac:dyDescent="0.2">
      <c r="A22" s="94" t="s">
        <v>17</v>
      </c>
      <c r="B22" s="39">
        <v>5</v>
      </c>
      <c r="C22" s="39">
        <v>80</v>
      </c>
      <c r="D22" s="39">
        <v>16</v>
      </c>
      <c r="E22" s="39">
        <v>0</v>
      </c>
      <c r="F22" s="6">
        <f t="shared" si="0"/>
        <v>114.5</v>
      </c>
      <c r="G22" s="2">
        <f t="shared" si="3"/>
        <v>314.5</v>
      </c>
      <c r="H22" s="15" t="s">
        <v>18</v>
      </c>
      <c r="I22" s="39">
        <v>2</v>
      </c>
      <c r="J22" s="39">
        <v>78</v>
      </c>
      <c r="K22" s="39">
        <v>5</v>
      </c>
      <c r="L22" s="39">
        <v>1</v>
      </c>
      <c r="M22" s="6">
        <f t="shared" si="1"/>
        <v>91.5</v>
      </c>
      <c r="N22" s="2">
        <f t="shared" si="4"/>
        <v>439.5</v>
      </c>
      <c r="O22" s="15" t="s">
        <v>110</v>
      </c>
      <c r="P22" s="39">
        <v>5</v>
      </c>
      <c r="Q22" s="39">
        <v>63</v>
      </c>
      <c r="R22" s="39">
        <v>13</v>
      </c>
      <c r="S22" s="39">
        <v>0</v>
      </c>
      <c r="T22" s="6">
        <f t="shared" si="2"/>
        <v>91.5</v>
      </c>
      <c r="U22" s="95">
        <f t="shared" si="5"/>
        <v>417.5</v>
      </c>
    </row>
    <row r="23" spans="1:21" ht="24" customHeight="1" x14ac:dyDescent="0.2">
      <c r="A23" s="94" t="s">
        <v>19</v>
      </c>
      <c r="B23" s="39">
        <v>4</v>
      </c>
      <c r="C23" s="39">
        <v>70</v>
      </c>
      <c r="D23" s="39">
        <v>11</v>
      </c>
      <c r="E23" s="39">
        <v>0</v>
      </c>
      <c r="F23" s="6">
        <f t="shared" si="0"/>
        <v>94</v>
      </c>
      <c r="G23" s="2">
        <f t="shared" si="3"/>
        <v>408.5</v>
      </c>
      <c r="H23" s="15" t="s">
        <v>20</v>
      </c>
      <c r="I23" s="39">
        <v>3</v>
      </c>
      <c r="J23" s="39">
        <v>84</v>
      </c>
      <c r="K23" s="39">
        <v>6</v>
      </c>
      <c r="L23" s="39">
        <v>0</v>
      </c>
      <c r="M23" s="6">
        <f t="shared" si="1"/>
        <v>97.5</v>
      </c>
      <c r="N23" s="2">
        <f t="shared" si="4"/>
        <v>418.5</v>
      </c>
      <c r="O23" s="15" t="s">
        <v>111</v>
      </c>
      <c r="P23" s="39">
        <v>3</v>
      </c>
      <c r="Q23" s="39">
        <v>72</v>
      </c>
      <c r="R23" s="39">
        <v>18</v>
      </c>
      <c r="S23" s="39">
        <v>0</v>
      </c>
      <c r="T23" s="6">
        <f t="shared" si="2"/>
        <v>109.5</v>
      </c>
      <c r="U23" s="95">
        <f t="shared" si="5"/>
        <v>415.5</v>
      </c>
    </row>
    <row r="24" spans="1:21" ht="24" customHeight="1" x14ac:dyDescent="0.2">
      <c r="A24" s="94" t="s">
        <v>21</v>
      </c>
      <c r="B24" s="39">
        <v>2</v>
      </c>
      <c r="C24" s="39">
        <v>77</v>
      </c>
      <c r="D24" s="39">
        <v>13</v>
      </c>
      <c r="E24" s="39">
        <v>0</v>
      </c>
      <c r="F24" s="6">
        <f t="shared" si="0"/>
        <v>104</v>
      </c>
      <c r="G24" s="2">
        <f t="shared" si="3"/>
        <v>407</v>
      </c>
      <c r="H24" s="15" t="s">
        <v>22</v>
      </c>
      <c r="I24" s="39">
        <v>4</v>
      </c>
      <c r="J24" s="39">
        <v>86</v>
      </c>
      <c r="K24" s="39">
        <v>6</v>
      </c>
      <c r="L24" s="39">
        <v>1</v>
      </c>
      <c r="M24" s="6">
        <f t="shared" si="1"/>
        <v>102.5</v>
      </c>
      <c r="N24" s="2">
        <f t="shared" si="4"/>
        <v>402.5</v>
      </c>
      <c r="O24" s="15" t="s">
        <v>117</v>
      </c>
      <c r="P24" s="39">
        <v>1</v>
      </c>
      <c r="Q24" s="39">
        <v>62</v>
      </c>
      <c r="R24" s="39">
        <v>11</v>
      </c>
      <c r="S24" s="39">
        <v>1</v>
      </c>
      <c r="T24" s="6">
        <f t="shared" si="2"/>
        <v>87</v>
      </c>
      <c r="U24" s="95">
        <f t="shared" si="5"/>
        <v>389</v>
      </c>
    </row>
    <row r="25" spans="1:21" ht="24" customHeight="1" x14ac:dyDescent="0.2">
      <c r="A25" s="94" t="s">
        <v>23</v>
      </c>
      <c r="B25" s="39">
        <v>1</v>
      </c>
      <c r="C25" s="39">
        <v>84</v>
      </c>
      <c r="D25" s="39">
        <v>18</v>
      </c>
      <c r="E25" s="39">
        <v>3</v>
      </c>
      <c r="F25" s="6">
        <f t="shared" si="0"/>
        <v>128</v>
      </c>
      <c r="G25" s="2">
        <f t="shared" si="3"/>
        <v>440.5</v>
      </c>
      <c r="H25" s="15" t="s">
        <v>24</v>
      </c>
      <c r="I25" s="39">
        <v>3</v>
      </c>
      <c r="J25" s="39">
        <v>96</v>
      </c>
      <c r="K25" s="39">
        <v>7</v>
      </c>
      <c r="L25" s="39">
        <v>1</v>
      </c>
      <c r="M25" s="6">
        <f t="shared" si="1"/>
        <v>114</v>
      </c>
      <c r="N25" s="2">
        <f t="shared" si="4"/>
        <v>405.5</v>
      </c>
      <c r="O25" s="15" t="s">
        <v>118</v>
      </c>
      <c r="P25" s="39">
        <v>3</v>
      </c>
      <c r="Q25" s="39">
        <v>52</v>
      </c>
      <c r="R25" s="39">
        <v>9</v>
      </c>
      <c r="S25" s="39">
        <v>2</v>
      </c>
      <c r="T25" s="6">
        <f t="shared" si="2"/>
        <v>76.5</v>
      </c>
      <c r="U25" s="95">
        <f t="shared" si="5"/>
        <v>364.5</v>
      </c>
    </row>
    <row r="26" spans="1:21" ht="24" customHeight="1" x14ac:dyDescent="0.2">
      <c r="A26" s="94" t="s">
        <v>37</v>
      </c>
      <c r="B26" s="39">
        <v>3</v>
      </c>
      <c r="C26" s="39">
        <v>110</v>
      </c>
      <c r="D26" s="39">
        <v>11</v>
      </c>
      <c r="E26" s="39">
        <v>1</v>
      </c>
      <c r="F26" s="6">
        <f t="shared" si="0"/>
        <v>136</v>
      </c>
      <c r="G26" s="2">
        <f t="shared" si="3"/>
        <v>462</v>
      </c>
      <c r="H26" s="15" t="s">
        <v>25</v>
      </c>
      <c r="I26" s="39">
        <v>8</v>
      </c>
      <c r="J26" s="39">
        <v>102</v>
      </c>
      <c r="K26" s="39">
        <v>7</v>
      </c>
      <c r="L26" s="39">
        <v>3</v>
      </c>
      <c r="M26" s="6">
        <f t="shared" si="1"/>
        <v>127.5</v>
      </c>
      <c r="N26" s="2">
        <f t="shared" si="4"/>
        <v>441.5</v>
      </c>
      <c r="O26" s="15" t="s">
        <v>119</v>
      </c>
      <c r="P26" s="39">
        <v>3</v>
      </c>
      <c r="Q26" s="39">
        <v>57</v>
      </c>
      <c r="R26" s="39">
        <v>10</v>
      </c>
      <c r="S26" s="39">
        <v>0</v>
      </c>
      <c r="T26" s="6">
        <f t="shared" si="2"/>
        <v>78.5</v>
      </c>
      <c r="U26" s="95">
        <f t="shared" si="5"/>
        <v>351.5</v>
      </c>
    </row>
    <row r="27" spans="1:21" ht="24" customHeight="1" x14ac:dyDescent="0.2">
      <c r="A27" s="94" t="s">
        <v>38</v>
      </c>
      <c r="B27" s="39">
        <v>3</v>
      </c>
      <c r="C27" s="39">
        <v>96</v>
      </c>
      <c r="D27" s="39">
        <v>7</v>
      </c>
      <c r="E27" s="39">
        <v>1</v>
      </c>
      <c r="F27" s="6">
        <f t="shared" si="0"/>
        <v>114</v>
      </c>
      <c r="G27" s="2">
        <f t="shared" si="3"/>
        <v>482</v>
      </c>
      <c r="H27" s="15" t="s">
        <v>26</v>
      </c>
      <c r="I27" s="39">
        <v>5</v>
      </c>
      <c r="J27" s="39">
        <v>111</v>
      </c>
      <c r="K27" s="39">
        <v>7</v>
      </c>
      <c r="L27" s="39">
        <v>2</v>
      </c>
      <c r="M27" s="6">
        <f t="shared" si="1"/>
        <v>132.5</v>
      </c>
      <c r="N27" s="2">
        <f t="shared" si="4"/>
        <v>476.5</v>
      </c>
      <c r="O27" s="15" t="s">
        <v>120</v>
      </c>
      <c r="P27" s="39">
        <v>1</v>
      </c>
      <c r="Q27" s="39">
        <v>42</v>
      </c>
      <c r="R27" s="39">
        <v>6</v>
      </c>
      <c r="S27" s="39">
        <v>0</v>
      </c>
      <c r="T27" s="6">
        <f t="shared" si="2"/>
        <v>54.5</v>
      </c>
      <c r="U27" s="95">
        <f t="shared" si="5"/>
        <v>296.5</v>
      </c>
    </row>
    <row r="28" spans="1:21" ht="24" customHeight="1" x14ac:dyDescent="0.2">
      <c r="A28" s="94" t="s">
        <v>39</v>
      </c>
      <c r="B28" s="39">
        <v>1</v>
      </c>
      <c r="C28" s="39">
        <v>71</v>
      </c>
      <c r="D28" s="39">
        <v>9</v>
      </c>
      <c r="E28" s="39">
        <v>3</v>
      </c>
      <c r="F28" s="6">
        <f t="shared" si="0"/>
        <v>97</v>
      </c>
      <c r="G28" s="2">
        <f t="shared" si="3"/>
        <v>475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374</v>
      </c>
      <c r="O28" s="15" t="s">
        <v>121</v>
      </c>
      <c r="P28" s="39">
        <v>1</v>
      </c>
      <c r="Q28" s="39">
        <v>52</v>
      </c>
      <c r="R28" s="39">
        <v>8</v>
      </c>
      <c r="S28" s="39">
        <v>2</v>
      </c>
      <c r="T28" s="6">
        <f t="shared" si="2"/>
        <v>73.5</v>
      </c>
      <c r="U28" s="95">
        <f t="shared" si="5"/>
        <v>283</v>
      </c>
    </row>
    <row r="29" spans="1:21" ht="24" customHeight="1" x14ac:dyDescent="0.2">
      <c r="A29" s="94" t="s">
        <v>40</v>
      </c>
      <c r="B29" s="39">
        <v>3</v>
      </c>
      <c r="C29" s="39">
        <v>106</v>
      </c>
      <c r="D29" s="39">
        <v>7</v>
      </c>
      <c r="E29" s="39">
        <v>0</v>
      </c>
      <c r="F29" s="6">
        <f t="shared" si="0"/>
        <v>121.5</v>
      </c>
      <c r="G29" s="2">
        <f t="shared" si="3"/>
        <v>468.5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260</v>
      </c>
      <c r="O29" s="15" t="s">
        <v>122</v>
      </c>
      <c r="P29" s="39">
        <v>2</v>
      </c>
      <c r="Q29" s="39">
        <v>53</v>
      </c>
      <c r="R29" s="39">
        <v>16</v>
      </c>
      <c r="S29" s="39">
        <v>0</v>
      </c>
      <c r="T29" s="6">
        <f t="shared" si="2"/>
        <v>86</v>
      </c>
      <c r="U29" s="95">
        <f t="shared" si="5"/>
        <v>292.5</v>
      </c>
    </row>
    <row r="30" spans="1:21" ht="24" customHeight="1" x14ac:dyDescent="0.2">
      <c r="A30" s="94" t="s">
        <v>102</v>
      </c>
      <c r="B30" s="39">
        <v>1</v>
      </c>
      <c r="C30" s="39">
        <v>113</v>
      </c>
      <c r="D30" s="39">
        <v>9</v>
      </c>
      <c r="E30" s="39">
        <v>5</v>
      </c>
      <c r="F30" s="6">
        <f t="shared" si="0"/>
        <v>144</v>
      </c>
      <c r="G30" s="2">
        <f t="shared" si="3"/>
        <v>476.5</v>
      </c>
      <c r="H30" s="16" t="s">
        <v>131</v>
      </c>
      <c r="I30" s="39">
        <v>6</v>
      </c>
      <c r="J30" s="39">
        <v>96</v>
      </c>
      <c r="K30" s="39">
        <v>11</v>
      </c>
      <c r="L30" s="39">
        <v>2</v>
      </c>
      <c r="M30" s="6">
        <f t="shared" si="1"/>
        <v>126</v>
      </c>
      <c r="N30" s="2">
        <f t="shared" si="4"/>
        <v>258.5</v>
      </c>
      <c r="O30" s="15" t="s">
        <v>123</v>
      </c>
      <c r="P30" s="99">
        <v>3</v>
      </c>
      <c r="Q30" s="99">
        <v>49</v>
      </c>
      <c r="R30" s="99">
        <v>15</v>
      </c>
      <c r="S30" s="99">
        <v>0</v>
      </c>
      <c r="T30" s="6">
        <f t="shared" si="2"/>
        <v>80.5</v>
      </c>
      <c r="U30" s="95">
        <f t="shared" si="5"/>
        <v>294.5</v>
      </c>
    </row>
    <row r="31" spans="1:21" ht="24" customHeight="1" thickBot="1" x14ac:dyDescent="0.25">
      <c r="A31" s="96" t="s">
        <v>103</v>
      </c>
      <c r="B31" s="40">
        <v>4</v>
      </c>
      <c r="C31" s="40">
        <v>100</v>
      </c>
      <c r="D31" s="40">
        <v>7</v>
      </c>
      <c r="E31" s="40">
        <v>0</v>
      </c>
      <c r="F31" s="7">
        <f t="shared" si="0"/>
        <v>116</v>
      </c>
      <c r="G31" s="3">
        <f t="shared" si="3"/>
        <v>478.5</v>
      </c>
      <c r="H31" s="17" t="s">
        <v>132</v>
      </c>
      <c r="I31" s="40">
        <v>6</v>
      </c>
      <c r="J31" s="40">
        <v>103</v>
      </c>
      <c r="K31" s="40">
        <v>8</v>
      </c>
      <c r="L31" s="40">
        <v>1</v>
      </c>
      <c r="M31" s="7">
        <f t="shared" si="1"/>
        <v>124.5</v>
      </c>
      <c r="N31" s="3">
        <f t="shared" si="4"/>
        <v>250.5</v>
      </c>
      <c r="O31" s="104" t="s">
        <v>124</v>
      </c>
      <c r="P31" s="40">
        <v>1</v>
      </c>
      <c r="Q31" s="40">
        <v>41</v>
      </c>
      <c r="R31" s="40">
        <v>14</v>
      </c>
      <c r="S31" s="40">
        <v>0</v>
      </c>
      <c r="T31" s="7">
        <f t="shared" si="2"/>
        <v>69.5</v>
      </c>
      <c r="U31" s="97">
        <f t="shared" si="5"/>
        <v>309.5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482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496.5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515.5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141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G25" sqref="G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68 X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134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43070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125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100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333.5</v>
      </c>
      <c r="O10" s="92" t="s">
        <v>130</v>
      </c>
      <c r="P10" s="91">
        <v>5</v>
      </c>
      <c r="Q10" s="91">
        <v>109</v>
      </c>
      <c r="R10" s="91">
        <v>8</v>
      </c>
      <c r="S10" s="91">
        <v>1</v>
      </c>
      <c r="T10" s="103">
        <f t="shared" ref="T10:T31" si="2">P10*0.5+Q10*1+R10*2+S10*2.5</f>
        <v>130</v>
      </c>
      <c r="U10" s="93"/>
    </row>
    <row r="11" spans="1:21" ht="24" customHeight="1" x14ac:dyDescent="0.2">
      <c r="A11" s="94" t="s">
        <v>126</v>
      </c>
      <c r="B11" s="99"/>
      <c r="C11" s="99"/>
      <c r="D11" s="99"/>
      <c r="E11" s="99"/>
      <c r="F11" s="6">
        <f t="shared" si="0"/>
        <v>0</v>
      </c>
      <c r="G11" s="100"/>
      <c r="H11" s="15" t="s">
        <v>101</v>
      </c>
      <c r="I11" s="99"/>
      <c r="J11" s="99"/>
      <c r="K11" s="99"/>
      <c r="L11" s="99"/>
      <c r="M11" s="6">
        <f t="shared" si="1"/>
        <v>0</v>
      </c>
      <c r="N11" s="100">
        <f>M11+M10+F31+F30</f>
        <v>204.5</v>
      </c>
      <c r="O11" s="15" t="s">
        <v>129</v>
      </c>
      <c r="P11" s="99">
        <v>3</v>
      </c>
      <c r="Q11" s="39">
        <v>86</v>
      </c>
      <c r="R11" s="39">
        <v>13</v>
      </c>
      <c r="S11" s="99">
        <v>0</v>
      </c>
      <c r="T11" s="6">
        <f t="shared" si="2"/>
        <v>113.5</v>
      </c>
      <c r="U11" s="101"/>
    </row>
    <row r="12" spans="1:21" ht="24" customHeight="1" x14ac:dyDescent="0.2">
      <c r="A12" s="98" t="s">
        <v>127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</v>
      </c>
      <c r="J12" s="99">
        <v>80</v>
      </c>
      <c r="K12" s="99">
        <v>7</v>
      </c>
      <c r="L12" s="99">
        <v>1</v>
      </c>
      <c r="M12" s="6">
        <f t="shared" si="1"/>
        <v>98.5</v>
      </c>
      <c r="N12" s="100">
        <f>M12+M11+M10+F31</f>
        <v>201.5</v>
      </c>
      <c r="O12" s="16" t="s">
        <v>29</v>
      </c>
      <c r="P12" s="99">
        <v>2</v>
      </c>
      <c r="Q12" s="39">
        <v>108</v>
      </c>
      <c r="R12" s="39">
        <v>19</v>
      </c>
      <c r="S12" s="99">
        <v>1</v>
      </c>
      <c r="T12" s="6">
        <f t="shared" si="2"/>
        <v>149.5</v>
      </c>
      <c r="U12" s="101"/>
    </row>
    <row r="13" spans="1:21" ht="24" customHeight="1" x14ac:dyDescent="0.2">
      <c r="A13" s="94" t="s">
        <v>128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</v>
      </c>
      <c r="J13" s="39">
        <v>83</v>
      </c>
      <c r="K13" s="39">
        <v>5</v>
      </c>
      <c r="L13" s="39">
        <v>0</v>
      </c>
      <c r="M13" s="6">
        <f t="shared" si="1"/>
        <v>94</v>
      </c>
      <c r="N13" s="2">
        <f>M13+M12+M11+M10</f>
        <v>192.5</v>
      </c>
      <c r="O13" s="16" t="s">
        <v>30</v>
      </c>
      <c r="P13" s="39">
        <v>1</v>
      </c>
      <c r="Q13" s="39">
        <v>90</v>
      </c>
      <c r="R13" s="39">
        <v>11</v>
      </c>
      <c r="S13" s="39">
        <v>0</v>
      </c>
      <c r="T13" s="6">
        <f t="shared" si="2"/>
        <v>112.5</v>
      </c>
      <c r="U13" s="95">
        <f>T13+T12+T11+T10</f>
        <v>505.5</v>
      </c>
    </row>
    <row r="14" spans="1:21" ht="24" customHeight="1" x14ac:dyDescent="0.2">
      <c r="A14" s="94" t="s">
        <v>115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</v>
      </c>
      <c r="J14" s="39">
        <v>76</v>
      </c>
      <c r="K14" s="39">
        <v>6</v>
      </c>
      <c r="L14" s="39">
        <v>1</v>
      </c>
      <c r="M14" s="6">
        <f t="shared" si="1"/>
        <v>93.5</v>
      </c>
      <c r="N14" s="2">
        <f t="shared" ref="N14:N31" si="4">M14+M13+M12+M11</f>
        <v>286</v>
      </c>
      <c r="O14" s="16" t="s">
        <v>8</v>
      </c>
      <c r="P14" s="39">
        <v>3</v>
      </c>
      <c r="Q14" s="39">
        <v>114</v>
      </c>
      <c r="R14" s="39">
        <v>12</v>
      </c>
      <c r="S14" s="39">
        <v>1</v>
      </c>
      <c r="T14" s="6">
        <f t="shared" si="2"/>
        <v>142</v>
      </c>
      <c r="U14" s="95">
        <f t="shared" ref="U14:U31" si="5">T14+T13+T12+T11</f>
        <v>517.5</v>
      </c>
    </row>
    <row r="15" spans="1:21" ht="24" customHeight="1" x14ac:dyDescent="0.2">
      <c r="A15" s="94" t="s">
        <v>116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</v>
      </c>
      <c r="J15" s="39">
        <v>109</v>
      </c>
      <c r="K15" s="39">
        <v>7</v>
      </c>
      <c r="L15" s="39">
        <v>2</v>
      </c>
      <c r="M15" s="6">
        <f t="shared" si="1"/>
        <v>128.5</v>
      </c>
      <c r="N15" s="2">
        <f t="shared" si="4"/>
        <v>414.5</v>
      </c>
      <c r="O15" s="15" t="s">
        <v>10</v>
      </c>
      <c r="P15" s="39">
        <v>0</v>
      </c>
      <c r="Q15" s="39">
        <v>94</v>
      </c>
      <c r="R15" s="39">
        <v>11</v>
      </c>
      <c r="S15" s="39">
        <v>1</v>
      </c>
      <c r="T15" s="6">
        <f t="shared" si="2"/>
        <v>118.5</v>
      </c>
      <c r="U15" s="95">
        <f t="shared" si="5"/>
        <v>522.5</v>
      </c>
    </row>
    <row r="16" spans="1:21" ht="24" customHeight="1" x14ac:dyDescent="0.2">
      <c r="A16" s="94" t="s">
        <v>96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</v>
      </c>
      <c r="J16" s="39">
        <v>115</v>
      </c>
      <c r="K16" s="39">
        <v>6</v>
      </c>
      <c r="L16" s="39">
        <v>3</v>
      </c>
      <c r="M16" s="6">
        <f t="shared" si="1"/>
        <v>135</v>
      </c>
      <c r="N16" s="2">
        <f t="shared" si="4"/>
        <v>451</v>
      </c>
      <c r="O16" s="15" t="s">
        <v>13</v>
      </c>
      <c r="P16" s="39">
        <v>5</v>
      </c>
      <c r="Q16" s="39">
        <v>119</v>
      </c>
      <c r="R16" s="39">
        <v>12</v>
      </c>
      <c r="S16" s="39">
        <v>1</v>
      </c>
      <c r="T16" s="6">
        <f t="shared" si="2"/>
        <v>148</v>
      </c>
      <c r="U16" s="95">
        <f t="shared" si="5"/>
        <v>521</v>
      </c>
    </row>
    <row r="17" spans="1:21" ht="24" customHeight="1" x14ac:dyDescent="0.2">
      <c r="A17" s="94" t="s">
        <v>97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0</v>
      </c>
      <c r="J17" s="39">
        <v>117</v>
      </c>
      <c r="K17" s="39">
        <v>5</v>
      </c>
      <c r="L17" s="39">
        <v>0</v>
      </c>
      <c r="M17" s="6">
        <f t="shared" si="1"/>
        <v>127</v>
      </c>
      <c r="N17" s="2">
        <f t="shared" si="4"/>
        <v>484</v>
      </c>
      <c r="O17" s="15" t="s">
        <v>16</v>
      </c>
      <c r="P17" s="39">
        <v>5</v>
      </c>
      <c r="Q17" s="39">
        <v>96</v>
      </c>
      <c r="R17" s="39">
        <v>17</v>
      </c>
      <c r="S17" s="39">
        <v>3</v>
      </c>
      <c r="T17" s="6">
        <f t="shared" si="2"/>
        <v>140</v>
      </c>
      <c r="U17" s="95">
        <f t="shared" si="5"/>
        <v>548.5</v>
      </c>
    </row>
    <row r="18" spans="1:21" ht="24" customHeight="1" x14ac:dyDescent="0.2">
      <c r="A18" s="94" t="s">
        <v>98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</v>
      </c>
      <c r="J18" s="39">
        <v>111</v>
      </c>
      <c r="K18" s="39">
        <v>7</v>
      </c>
      <c r="L18" s="39">
        <v>1</v>
      </c>
      <c r="M18" s="6">
        <f t="shared" si="1"/>
        <v>128.5</v>
      </c>
      <c r="N18" s="2">
        <f t="shared" si="4"/>
        <v>519</v>
      </c>
      <c r="O18" s="15" t="s">
        <v>41</v>
      </c>
      <c r="P18" s="39">
        <v>5</v>
      </c>
      <c r="Q18" s="39">
        <v>97</v>
      </c>
      <c r="R18" s="39">
        <v>15</v>
      </c>
      <c r="S18" s="39">
        <v>1</v>
      </c>
      <c r="T18" s="6">
        <f t="shared" si="2"/>
        <v>132</v>
      </c>
      <c r="U18" s="95">
        <f t="shared" si="5"/>
        <v>538.5</v>
      </c>
    </row>
    <row r="19" spans="1:21" ht="24" customHeight="1" x14ac:dyDescent="0.2">
      <c r="A19" s="94" t="s">
        <v>99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</v>
      </c>
      <c r="J19" s="39">
        <v>106</v>
      </c>
      <c r="K19" s="39">
        <v>9</v>
      </c>
      <c r="L19" s="39">
        <v>0</v>
      </c>
      <c r="M19" s="6">
        <f t="shared" si="1"/>
        <v>125</v>
      </c>
      <c r="N19" s="2">
        <f t="shared" si="4"/>
        <v>515.5</v>
      </c>
      <c r="O19" s="15" t="s">
        <v>42</v>
      </c>
      <c r="P19" s="39">
        <v>4</v>
      </c>
      <c r="Q19" s="39">
        <v>67</v>
      </c>
      <c r="R19" s="39">
        <v>18</v>
      </c>
      <c r="S19" s="39">
        <v>0</v>
      </c>
      <c r="T19" s="6">
        <f t="shared" si="2"/>
        <v>105</v>
      </c>
      <c r="U19" s="95">
        <f t="shared" si="5"/>
        <v>525</v>
      </c>
    </row>
    <row r="20" spans="1:21" ht="24" customHeight="1" x14ac:dyDescent="0.2">
      <c r="A20" s="94" t="s">
        <v>11</v>
      </c>
      <c r="B20" s="39">
        <v>3</v>
      </c>
      <c r="C20" s="39">
        <v>81</v>
      </c>
      <c r="D20" s="39">
        <v>10</v>
      </c>
      <c r="E20" s="39">
        <v>0</v>
      </c>
      <c r="F20" s="6">
        <f t="shared" si="0"/>
        <v>102.5</v>
      </c>
      <c r="G20" s="2">
        <f t="shared" si="3"/>
        <v>102.5</v>
      </c>
      <c r="H20" s="15" t="s">
        <v>12</v>
      </c>
      <c r="I20" s="39">
        <v>0</v>
      </c>
      <c r="J20" s="39">
        <v>102</v>
      </c>
      <c r="K20" s="39">
        <v>8</v>
      </c>
      <c r="L20" s="39">
        <v>2</v>
      </c>
      <c r="M20" s="6">
        <f t="shared" si="1"/>
        <v>123</v>
      </c>
      <c r="N20" s="2">
        <f t="shared" si="4"/>
        <v>503.5</v>
      </c>
      <c r="O20" s="15" t="s">
        <v>108</v>
      </c>
      <c r="P20" s="39">
        <v>5</v>
      </c>
      <c r="Q20" s="39">
        <v>81</v>
      </c>
      <c r="R20" s="39">
        <v>15</v>
      </c>
      <c r="S20" s="39">
        <v>0</v>
      </c>
      <c r="T20" s="6">
        <f t="shared" si="2"/>
        <v>113.5</v>
      </c>
      <c r="U20" s="95">
        <f t="shared" si="5"/>
        <v>490.5</v>
      </c>
    </row>
    <row r="21" spans="1:21" ht="24" customHeight="1" x14ac:dyDescent="0.2">
      <c r="A21" s="94" t="s">
        <v>14</v>
      </c>
      <c r="B21" s="39">
        <v>5</v>
      </c>
      <c r="C21" s="39">
        <v>90</v>
      </c>
      <c r="D21" s="39">
        <v>15</v>
      </c>
      <c r="E21" s="39">
        <v>0</v>
      </c>
      <c r="F21" s="6">
        <f t="shared" si="0"/>
        <v>122.5</v>
      </c>
      <c r="G21" s="2">
        <f t="shared" si="3"/>
        <v>225</v>
      </c>
      <c r="H21" s="15" t="s">
        <v>15</v>
      </c>
      <c r="I21" s="39">
        <v>1</v>
      </c>
      <c r="J21" s="39">
        <v>105</v>
      </c>
      <c r="K21" s="39">
        <v>7</v>
      </c>
      <c r="L21" s="39">
        <v>1</v>
      </c>
      <c r="M21" s="6">
        <f t="shared" si="1"/>
        <v>122</v>
      </c>
      <c r="N21" s="2">
        <f t="shared" si="4"/>
        <v>498.5</v>
      </c>
      <c r="O21" s="15" t="s">
        <v>109</v>
      </c>
      <c r="P21" s="39">
        <v>7</v>
      </c>
      <c r="Q21" s="39">
        <v>79</v>
      </c>
      <c r="R21" s="39">
        <v>13</v>
      </c>
      <c r="S21" s="39">
        <v>1</v>
      </c>
      <c r="T21" s="6">
        <f t="shared" si="2"/>
        <v>111</v>
      </c>
      <c r="U21" s="95">
        <f t="shared" si="5"/>
        <v>461.5</v>
      </c>
    </row>
    <row r="22" spans="1:21" ht="24" customHeight="1" x14ac:dyDescent="0.2">
      <c r="A22" s="94" t="s">
        <v>17</v>
      </c>
      <c r="B22" s="39">
        <v>4</v>
      </c>
      <c r="C22" s="39">
        <v>95</v>
      </c>
      <c r="D22" s="39">
        <v>13</v>
      </c>
      <c r="E22" s="39">
        <v>2</v>
      </c>
      <c r="F22" s="6">
        <f t="shared" si="0"/>
        <v>128</v>
      </c>
      <c r="G22" s="2">
        <f t="shared" si="3"/>
        <v>353</v>
      </c>
      <c r="H22" s="15" t="s">
        <v>18</v>
      </c>
      <c r="I22" s="39">
        <v>0</v>
      </c>
      <c r="J22" s="39">
        <v>85</v>
      </c>
      <c r="K22" s="39">
        <v>6</v>
      </c>
      <c r="L22" s="39">
        <v>0</v>
      </c>
      <c r="M22" s="6">
        <f t="shared" si="1"/>
        <v>97</v>
      </c>
      <c r="N22" s="2">
        <f t="shared" si="4"/>
        <v>467</v>
      </c>
      <c r="O22" s="15" t="s">
        <v>110</v>
      </c>
      <c r="P22" s="39">
        <v>2</v>
      </c>
      <c r="Q22" s="39">
        <v>76</v>
      </c>
      <c r="R22" s="39">
        <v>11</v>
      </c>
      <c r="S22" s="39">
        <v>0</v>
      </c>
      <c r="T22" s="6">
        <f t="shared" si="2"/>
        <v>99</v>
      </c>
      <c r="U22" s="95">
        <f t="shared" si="5"/>
        <v>428.5</v>
      </c>
    </row>
    <row r="23" spans="1:21" ht="24" customHeight="1" x14ac:dyDescent="0.2">
      <c r="A23" s="94" t="s">
        <v>19</v>
      </c>
      <c r="B23" s="39">
        <v>6</v>
      </c>
      <c r="C23" s="39">
        <v>136</v>
      </c>
      <c r="D23" s="39">
        <v>16</v>
      </c>
      <c r="E23" s="39">
        <v>3</v>
      </c>
      <c r="F23" s="6">
        <f t="shared" si="0"/>
        <v>178.5</v>
      </c>
      <c r="G23" s="2">
        <f t="shared" si="3"/>
        <v>531.5</v>
      </c>
      <c r="H23" s="15" t="s">
        <v>20</v>
      </c>
      <c r="I23" s="39">
        <v>1</v>
      </c>
      <c r="J23" s="39">
        <v>99</v>
      </c>
      <c r="K23" s="39">
        <v>4</v>
      </c>
      <c r="L23" s="39">
        <v>2</v>
      </c>
      <c r="M23" s="6">
        <f t="shared" si="1"/>
        <v>112.5</v>
      </c>
      <c r="N23" s="2">
        <f t="shared" si="4"/>
        <v>454.5</v>
      </c>
      <c r="O23" s="15" t="s">
        <v>111</v>
      </c>
      <c r="P23" s="39">
        <v>2</v>
      </c>
      <c r="Q23" s="39">
        <v>66</v>
      </c>
      <c r="R23" s="39">
        <v>8</v>
      </c>
      <c r="S23" s="39">
        <v>0</v>
      </c>
      <c r="T23" s="6">
        <f t="shared" si="2"/>
        <v>83</v>
      </c>
      <c r="U23" s="95">
        <f t="shared" si="5"/>
        <v>406.5</v>
      </c>
    </row>
    <row r="24" spans="1:21" ht="24" customHeight="1" x14ac:dyDescent="0.2">
      <c r="A24" s="94" t="s">
        <v>21</v>
      </c>
      <c r="B24" s="39">
        <v>2</v>
      </c>
      <c r="C24" s="39">
        <v>93</v>
      </c>
      <c r="D24" s="39">
        <v>14</v>
      </c>
      <c r="E24" s="39">
        <v>1</v>
      </c>
      <c r="F24" s="6">
        <f t="shared" si="0"/>
        <v>124.5</v>
      </c>
      <c r="G24" s="2">
        <f t="shared" si="3"/>
        <v>553.5</v>
      </c>
      <c r="H24" s="15" t="s">
        <v>22</v>
      </c>
      <c r="I24" s="39">
        <v>2</v>
      </c>
      <c r="J24" s="39">
        <v>117</v>
      </c>
      <c r="K24" s="39">
        <v>6</v>
      </c>
      <c r="L24" s="39">
        <v>3</v>
      </c>
      <c r="M24" s="6">
        <f t="shared" si="1"/>
        <v>137.5</v>
      </c>
      <c r="N24" s="2">
        <f t="shared" si="4"/>
        <v>469</v>
      </c>
      <c r="O24" s="15" t="s">
        <v>117</v>
      </c>
      <c r="P24" s="39">
        <v>0</v>
      </c>
      <c r="Q24" s="39">
        <v>59</v>
      </c>
      <c r="R24" s="39">
        <v>4</v>
      </c>
      <c r="S24" s="39">
        <v>0</v>
      </c>
      <c r="T24" s="6">
        <f t="shared" si="2"/>
        <v>67</v>
      </c>
      <c r="U24" s="95">
        <f t="shared" si="5"/>
        <v>360</v>
      </c>
    </row>
    <row r="25" spans="1:21" ht="24" customHeight="1" x14ac:dyDescent="0.2">
      <c r="A25" s="94" t="s">
        <v>23</v>
      </c>
      <c r="B25" s="39">
        <v>4</v>
      </c>
      <c r="C25" s="39">
        <v>118</v>
      </c>
      <c r="D25" s="39">
        <v>13</v>
      </c>
      <c r="E25" s="39">
        <v>2</v>
      </c>
      <c r="F25" s="6">
        <f t="shared" si="0"/>
        <v>151</v>
      </c>
      <c r="G25" s="2">
        <f t="shared" si="3"/>
        <v>582</v>
      </c>
      <c r="H25" s="15" t="s">
        <v>24</v>
      </c>
      <c r="I25" s="39">
        <v>3</v>
      </c>
      <c r="J25" s="39">
        <v>127</v>
      </c>
      <c r="K25" s="39">
        <v>8</v>
      </c>
      <c r="L25" s="39">
        <v>2</v>
      </c>
      <c r="M25" s="6">
        <f t="shared" si="1"/>
        <v>149.5</v>
      </c>
      <c r="N25" s="2">
        <f t="shared" si="4"/>
        <v>496.5</v>
      </c>
      <c r="O25" s="15" t="s">
        <v>118</v>
      </c>
      <c r="P25" s="39">
        <v>1</v>
      </c>
      <c r="Q25" s="39">
        <v>46</v>
      </c>
      <c r="R25" s="39">
        <v>5</v>
      </c>
      <c r="S25" s="39">
        <v>0</v>
      </c>
      <c r="T25" s="6">
        <f t="shared" si="2"/>
        <v>56.5</v>
      </c>
      <c r="U25" s="95">
        <f t="shared" si="5"/>
        <v>305.5</v>
      </c>
    </row>
    <row r="26" spans="1:21" ht="24" customHeight="1" x14ac:dyDescent="0.2">
      <c r="A26" s="94" t="s">
        <v>37</v>
      </c>
      <c r="B26" s="39">
        <v>3</v>
      </c>
      <c r="C26" s="39">
        <v>100</v>
      </c>
      <c r="D26" s="39">
        <v>8</v>
      </c>
      <c r="E26" s="39">
        <v>3</v>
      </c>
      <c r="F26" s="6">
        <f t="shared" si="0"/>
        <v>125</v>
      </c>
      <c r="G26" s="2">
        <f t="shared" si="3"/>
        <v>579</v>
      </c>
      <c r="H26" s="15" t="s">
        <v>25</v>
      </c>
      <c r="I26" s="39">
        <v>3</v>
      </c>
      <c r="J26" s="39">
        <v>100</v>
      </c>
      <c r="K26" s="39">
        <v>6</v>
      </c>
      <c r="L26" s="39">
        <v>1</v>
      </c>
      <c r="M26" s="6">
        <f t="shared" si="1"/>
        <v>116</v>
      </c>
      <c r="N26" s="2">
        <f t="shared" si="4"/>
        <v>515.5</v>
      </c>
      <c r="O26" s="15" t="s">
        <v>119</v>
      </c>
      <c r="P26" s="39">
        <v>3</v>
      </c>
      <c r="Q26" s="39">
        <v>44</v>
      </c>
      <c r="R26" s="39">
        <v>4</v>
      </c>
      <c r="S26" s="39">
        <v>0</v>
      </c>
      <c r="T26" s="6">
        <f t="shared" si="2"/>
        <v>53.5</v>
      </c>
      <c r="U26" s="95">
        <f t="shared" si="5"/>
        <v>260</v>
      </c>
    </row>
    <row r="27" spans="1:21" ht="24" customHeight="1" x14ac:dyDescent="0.2">
      <c r="A27" s="94" t="s">
        <v>38</v>
      </c>
      <c r="B27" s="39">
        <v>2</v>
      </c>
      <c r="C27" s="39">
        <v>111</v>
      </c>
      <c r="D27" s="39">
        <v>4</v>
      </c>
      <c r="E27" s="39">
        <v>1</v>
      </c>
      <c r="F27" s="6">
        <f t="shared" si="0"/>
        <v>122.5</v>
      </c>
      <c r="G27" s="2">
        <f t="shared" si="3"/>
        <v>523</v>
      </c>
      <c r="H27" s="15" t="s">
        <v>26</v>
      </c>
      <c r="I27" s="39">
        <v>2</v>
      </c>
      <c r="J27" s="39">
        <v>83</v>
      </c>
      <c r="K27" s="39">
        <v>6</v>
      </c>
      <c r="L27" s="39">
        <v>1</v>
      </c>
      <c r="M27" s="6">
        <f t="shared" si="1"/>
        <v>98.5</v>
      </c>
      <c r="N27" s="2">
        <f t="shared" si="4"/>
        <v>501.5</v>
      </c>
      <c r="O27" s="15" t="s">
        <v>120</v>
      </c>
      <c r="P27" s="39">
        <v>1</v>
      </c>
      <c r="Q27" s="39">
        <v>39</v>
      </c>
      <c r="R27" s="39">
        <v>5</v>
      </c>
      <c r="S27" s="39">
        <v>0</v>
      </c>
      <c r="T27" s="6">
        <f t="shared" si="2"/>
        <v>49.5</v>
      </c>
      <c r="U27" s="95">
        <f t="shared" si="5"/>
        <v>226.5</v>
      </c>
    </row>
    <row r="28" spans="1:21" ht="24" customHeight="1" x14ac:dyDescent="0.2">
      <c r="A28" s="94" t="s">
        <v>39</v>
      </c>
      <c r="B28" s="39">
        <v>1</v>
      </c>
      <c r="C28" s="39">
        <v>102</v>
      </c>
      <c r="D28" s="39">
        <v>7</v>
      </c>
      <c r="E28" s="39">
        <v>1</v>
      </c>
      <c r="F28" s="6">
        <f t="shared" si="0"/>
        <v>119</v>
      </c>
      <c r="G28" s="2">
        <f t="shared" si="3"/>
        <v>517.5</v>
      </c>
      <c r="H28" s="15" t="s">
        <v>106</v>
      </c>
      <c r="I28" s="39"/>
      <c r="J28" s="39"/>
      <c r="K28" s="39"/>
      <c r="L28" s="39"/>
      <c r="M28" s="6">
        <f t="shared" si="1"/>
        <v>0</v>
      </c>
      <c r="N28" s="2">
        <f t="shared" si="4"/>
        <v>364</v>
      </c>
      <c r="O28" s="15" t="s">
        <v>121</v>
      </c>
      <c r="P28" s="39">
        <v>1</v>
      </c>
      <c r="Q28" s="39">
        <v>39</v>
      </c>
      <c r="R28" s="39">
        <v>5</v>
      </c>
      <c r="S28" s="39">
        <v>0</v>
      </c>
      <c r="T28" s="6">
        <f t="shared" si="2"/>
        <v>49.5</v>
      </c>
      <c r="U28" s="95">
        <f t="shared" si="5"/>
        <v>209</v>
      </c>
    </row>
    <row r="29" spans="1:21" ht="24" customHeight="1" x14ac:dyDescent="0.2">
      <c r="A29" s="94" t="s">
        <v>40</v>
      </c>
      <c r="B29" s="39">
        <v>2</v>
      </c>
      <c r="C29" s="39">
        <v>103</v>
      </c>
      <c r="D29" s="39">
        <v>5</v>
      </c>
      <c r="E29" s="39">
        <v>6</v>
      </c>
      <c r="F29" s="6">
        <f t="shared" si="0"/>
        <v>129</v>
      </c>
      <c r="G29" s="2">
        <f t="shared" si="3"/>
        <v>495.5</v>
      </c>
      <c r="H29" s="15" t="s">
        <v>107</v>
      </c>
      <c r="I29" s="39"/>
      <c r="J29" s="39"/>
      <c r="K29" s="39"/>
      <c r="L29" s="39"/>
      <c r="M29" s="6">
        <f t="shared" si="1"/>
        <v>0</v>
      </c>
      <c r="N29" s="2">
        <f t="shared" si="4"/>
        <v>214.5</v>
      </c>
      <c r="O29" s="15" t="s">
        <v>122</v>
      </c>
      <c r="P29" s="39">
        <v>0</v>
      </c>
      <c r="Q29" s="39">
        <v>27</v>
      </c>
      <c r="R29" s="39">
        <v>6</v>
      </c>
      <c r="S29" s="39">
        <v>0</v>
      </c>
      <c r="T29" s="6">
        <f t="shared" si="2"/>
        <v>39</v>
      </c>
      <c r="U29" s="95">
        <f t="shared" si="5"/>
        <v>191.5</v>
      </c>
    </row>
    <row r="30" spans="1:21" ht="24" customHeight="1" x14ac:dyDescent="0.2">
      <c r="A30" s="94" t="s">
        <v>102</v>
      </c>
      <c r="B30" s="39">
        <v>1</v>
      </c>
      <c r="C30" s="39">
        <v>80</v>
      </c>
      <c r="D30" s="39">
        <v>8</v>
      </c>
      <c r="E30" s="39">
        <v>2</v>
      </c>
      <c r="F30" s="6">
        <f t="shared" si="0"/>
        <v>101.5</v>
      </c>
      <c r="G30" s="2">
        <f t="shared" si="3"/>
        <v>472</v>
      </c>
      <c r="H30" s="16" t="s">
        <v>131</v>
      </c>
      <c r="I30" s="39">
        <v>3</v>
      </c>
      <c r="J30" s="39">
        <v>99</v>
      </c>
      <c r="K30" s="39">
        <v>11</v>
      </c>
      <c r="L30" s="39">
        <v>1</v>
      </c>
      <c r="M30" s="6">
        <f t="shared" si="1"/>
        <v>125</v>
      </c>
      <c r="N30" s="2">
        <f t="shared" si="4"/>
        <v>223.5</v>
      </c>
      <c r="O30" s="15" t="s">
        <v>123</v>
      </c>
      <c r="P30" s="99">
        <v>0</v>
      </c>
      <c r="Q30" s="99">
        <v>36</v>
      </c>
      <c r="R30" s="99">
        <v>4</v>
      </c>
      <c r="S30" s="99">
        <v>0</v>
      </c>
      <c r="T30" s="6">
        <f t="shared" si="2"/>
        <v>44</v>
      </c>
      <c r="U30" s="95">
        <f t="shared" si="5"/>
        <v>182</v>
      </c>
    </row>
    <row r="31" spans="1:21" ht="24" customHeight="1" thickBot="1" x14ac:dyDescent="0.25">
      <c r="A31" s="96" t="s">
        <v>103</v>
      </c>
      <c r="B31" s="40">
        <v>1</v>
      </c>
      <c r="C31" s="40">
        <v>84</v>
      </c>
      <c r="D31" s="40">
        <v>8</v>
      </c>
      <c r="E31" s="40">
        <v>1</v>
      </c>
      <c r="F31" s="7">
        <f t="shared" si="0"/>
        <v>103</v>
      </c>
      <c r="G31" s="3">
        <f t="shared" si="3"/>
        <v>452.5</v>
      </c>
      <c r="H31" s="17" t="s">
        <v>132</v>
      </c>
      <c r="I31" s="40">
        <v>2</v>
      </c>
      <c r="J31" s="40">
        <v>94</v>
      </c>
      <c r="K31" s="40">
        <v>10</v>
      </c>
      <c r="L31" s="40">
        <v>0</v>
      </c>
      <c r="M31" s="7">
        <f t="shared" si="1"/>
        <v>115</v>
      </c>
      <c r="N31" s="3">
        <f t="shared" si="4"/>
        <v>240</v>
      </c>
      <c r="O31" s="104" t="s">
        <v>124</v>
      </c>
      <c r="P31" s="40">
        <v>2</v>
      </c>
      <c r="Q31" s="40">
        <v>21</v>
      </c>
      <c r="R31" s="40">
        <v>4</v>
      </c>
      <c r="S31" s="40">
        <v>0</v>
      </c>
      <c r="T31" s="7">
        <f t="shared" si="2"/>
        <v>30</v>
      </c>
      <c r="U31" s="97">
        <f t="shared" si="5"/>
        <v>162.5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582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519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548.5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144</v>
      </c>
      <c r="G33" s="47"/>
      <c r="H33" s="111"/>
      <c r="I33" s="112"/>
      <c r="J33" s="43" t="s">
        <v>58</v>
      </c>
      <c r="K33" s="45"/>
      <c r="L33" s="45"/>
      <c r="M33" s="46" t="s">
        <v>145</v>
      </c>
      <c r="N33" s="47"/>
      <c r="O33" s="111"/>
      <c r="P33" s="112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Z28" sqref="Z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68 X CR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59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125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100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1591.5</v>
      </c>
      <c r="O10" s="92" t="s">
        <v>130</v>
      </c>
      <c r="P10" s="91">
        <f>'G-1'!P10+'G-2'!P10+'G-3'!P10+'G-4'!P10</f>
        <v>190</v>
      </c>
      <c r="Q10" s="91">
        <f>'G-1'!Q10+'G-2'!Q10+'G-3'!Q10+'G-4'!Q10</f>
        <v>447</v>
      </c>
      <c r="R10" s="91">
        <f>'G-1'!R10+'G-2'!R10+'G-3'!R10+'G-4'!R10</f>
        <v>21</v>
      </c>
      <c r="S10" s="91">
        <f>'G-1'!S10+'G-2'!S10+'G-3'!S10+'G-4'!S10</f>
        <v>8</v>
      </c>
      <c r="T10" s="103">
        <f t="shared" ref="T10:T29" si="2">P10*0.5+Q10*1+R10*2+S10*2.5</f>
        <v>604</v>
      </c>
      <c r="U10" s="93"/>
    </row>
    <row r="11" spans="1:21" ht="24" customHeight="1" x14ac:dyDescent="0.2">
      <c r="A11" s="94" t="s">
        <v>126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101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1047.5</v>
      </c>
      <c r="O11" s="15" t="s">
        <v>129</v>
      </c>
      <c r="P11" s="39">
        <f>'G-1'!P11+'G-2'!P11+'G-3'!P11+'G-4'!P11</f>
        <v>183</v>
      </c>
      <c r="Q11" s="39">
        <f>'G-1'!Q11+'G-2'!Q11+'G-3'!Q11+'G-4'!Q11</f>
        <v>456</v>
      </c>
      <c r="R11" s="39">
        <f>'G-1'!R11+'G-2'!R11+'G-3'!R11+'G-4'!R11</f>
        <v>27</v>
      </c>
      <c r="S11" s="39">
        <f>'G-1'!S11+'G-2'!S11+'G-3'!S11+'G-4'!S11</f>
        <v>3</v>
      </c>
      <c r="T11" s="6">
        <f t="shared" si="2"/>
        <v>609</v>
      </c>
      <c r="U11" s="101"/>
    </row>
    <row r="12" spans="1:21" ht="24" customHeight="1" x14ac:dyDescent="0.2">
      <c r="A12" s="98" t="s">
        <v>127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138</v>
      </c>
      <c r="J12" s="39">
        <f>'G-1'!J12+'G-2'!J12+'G-3'!J12+'G-4'!J12</f>
        <v>411</v>
      </c>
      <c r="K12" s="39">
        <f>'G-1'!K12+'G-2'!K12+'G-3'!K12+'G-4'!K12</f>
        <v>15</v>
      </c>
      <c r="L12" s="39">
        <f>'G-1'!L12+'G-2'!L12+'G-3'!L12+'G-4'!L12</f>
        <v>4</v>
      </c>
      <c r="M12" s="6">
        <f t="shared" si="1"/>
        <v>520</v>
      </c>
      <c r="N12" s="100">
        <f>M12+M11+M10+F31</f>
        <v>1028.5</v>
      </c>
      <c r="O12" s="16" t="s">
        <v>29</v>
      </c>
      <c r="P12" s="39">
        <f>'G-1'!P12+'G-2'!P12+'G-3'!P12+'G-4'!P12</f>
        <v>130</v>
      </c>
      <c r="Q12" s="39">
        <f>'G-1'!Q12+'G-2'!Q12+'G-3'!Q12+'G-4'!Q12</f>
        <v>515</v>
      </c>
      <c r="R12" s="39">
        <f>'G-1'!R12+'G-2'!R12+'G-3'!R12+'G-4'!R12</f>
        <v>37</v>
      </c>
      <c r="S12" s="39">
        <f>'G-1'!S12+'G-2'!S12+'G-3'!S12+'G-4'!S12</f>
        <v>3</v>
      </c>
      <c r="T12" s="6">
        <f t="shared" si="2"/>
        <v>661.5</v>
      </c>
      <c r="U12" s="101"/>
    </row>
    <row r="13" spans="1:21" ht="24" customHeight="1" x14ac:dyDescent="0.2">
      <c r="A13" s="94" t="s">
        <v>128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147</v>
      </c>
      <c r="J13" s="39">
        <f>'G-1'!J13+'G-2'!J13+'G-3'!J13+'G-4'!J13</f>
        <v>430</v>
      </c>
      <c r="K13" s="39">
        <f>'G-1'!K13+'G-2'!K13+'G-3'!K13+'G-4'!K13</f>
        <v>15</v>
      </c>
      <c r="L13" s="39">
        <f>'G-1'!L13+'G-2'!L13+'G-3'!L13+'G-4'!L13</f>
        <v>5</v>
      </c>
      <c r="M13" s="6">
        <f t="shared" si="1"/>
        <v>546</v>
      </c>
      <c r="N13" s="2">
        <f>M13+M12+M11+M10</f>
        <v>1066</v>
      </c>
      <c r="O13" s="16" t="s">
        <v>30</v>
      </c>
      <c r="P13" s="39">
        <f>'G-1'!P13+'G-2'!P13+'G-3'!P13+'G-4'!P13</f>
        <v>229</v>
      </c>
      <c r="Q13" s="39">
        <f>'G-1'!Q13+'G-2'!Q13+'G-3'!Q13+'G-4'!Q13</f>
        <v>452</v>
      </c>
      <c r="R13" s="39">
        <f>'G-1'!R13+'G-2'!R13+'G-3'!R13+'G-4'!R13</f>
        <v>28</v>
      </c>
      <c r="S13" s="39">
        <f>'G-1'!S13+'G-2'!S13+'G-3'!S13+'G-4'!S13</f>
        <v>7</v>
      </c>
      <c r="T13" s="6">
        <f t="shared" si="2"/>
        <v>640</v>
      </c>
      <c r="U13" s="95">
        <f>T13+T12+T11+T10</f>
        <v>2514.5</v>
      </c>
    </row>
    <row r="14" spans="1:21" ht="24" customHeight="1" x14ac:dyDescent="0.2">
      <c r="A14" s="94" t="s">
        <v>115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126</v>
      </c>
      <c r="J14" s="39">
        <f>'G-1'!J14+'G-2'!J14+'G-3'!J14+'G-4'!J14</f>
        <v>401</v>
      </c>
      <c r="K14" s="39">
        <f>'G-1'!K14+'G-2'!K14+'G-3'!K14+'G-4'!K14</f>
        <v>13</v>
      </c>
      <c r="L14" s="39">
        <f>'G-1'!L14+'G-2'!L14+'G-3'!L14+'G-4'!L14</f>
        <v>12</v>
      </c>
      <c r="M14" s="6">
        <f t="shared" si="1"/>
        <v>520</v>
      </c>
      <c r="N14" s="2">
        <f t="shared" ref="N14:N31" si="4">M14+M13+M12+M11</f>
        <v>1586</v>
      </c>
      <c r="O14" s="16" t="s">
        <v>8</v>
      </c>
      <c r="P14" s="39">
        <f>'G-1'!P14+'G-2'!P14+'G-3'!P14+'G-4'!P14</f>
        <v>238</v>
      </c>
      <c r="Q14" s="39">
        <f>'G-1'!Q14+'G-2'!Q14+'G-3'!Q14+'G-4'!Q14</f>
        <v>459</v>
      </c>
      <c r="R14" s="39">
        <f>'G-1'!R14+'G-2'!R14+'G-3'!R14+'G-4'!R14</f>
        <v>29</v>
      </c>
      <c r="S14" s="39">
        <f>'G-1'!S14+'G-2'!S14+'G-3'!S14+'G-4'!S14</f>
        <v>4</v>
      </c>
      <c r="T14" s="6">
        <f t="shared" si="2"/>
        <v>646</v>
      </c>
      <c r="U14" s="95">
        <f t="shared" ref="U14:U29" si="5">T14+T13+T12+T11</f>
        <v>2556.5</v>
      </c>
    </row>
    <row r="15" spans="1:21" ht="24" customHeight="1" x14ac:dyDescent="0.2">
      <c r="A15" s="94" t="s">
        <v>116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137</v>
      </c>
      <c r="J15" s="39">
        <f>'G-1'!J15+'G-2'!J15+'G-3'!J15+'G-4'!J15</f>
        <v>433</v>
      </c>
      <c r="K15" s="39">
        <f>'G-1'!K15+'G-2'!K15+'G-3'!K15+'G-4'!K15</f>
        <v>19</v>
      </c>
      <c r="L15" s="39">
        <f>'G-1'!L15+'G-2'!L15+'G-3'!L15+'G-4'!L15</f>
        <v>5</v>
      </c>
      <c r="M15" s="6">
        <f t="shared" si="1"/>
        <v>552</v>
      </c>
      <c r="N15" s="2">
        <f t="shared" si="4"/>
        <v>2138</v>
      </c>
      <c r="O15" s="15" t="s">
        <v>10</v>
      </c>
      <c r="P15" s="39">
        <f>'G-1'!P15+'G-2'!P15+'G-3'!P15+'G-4'!P15</f>
        <v>232</v>
      </c>
      <c r="Q15" s="39">
        <f>'G-1'!Q15+'G-2'!Q15+'G-3'!Q15+'G-4'!Q15</f>
        <v>455</v>
      </c>
      <c r="R15" s="39">
        <f>'G-1'!R15+'G-2'!R15+'G-3'!R15+'G-4'!R15</f>
        <v>27</v>
      </c>
      <c r="S15" s="39">
        <f>'G-1'!S15+'G-2'!S15+'G-3'!S15+'G-4'!S15</f>
        <v>3</v>
      </c>
      <c r="T15" s="6">
        <f t="shared" si="2"/>
        <v>632.5</v>
      </c>
      <c r="U15" s="95">
        <f t="shared" si="5"/>
        <v>2580</v>
      </c>
    </row>
    <row r="16" spans="1:21" ht="24" customHeight="1" x14ac:dyDescent="0.2">
      <c r="A16" s="94" t="s">
        <v>96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159</v>
      </c>
      <c r="J16" s="39">
        <f>'G-1'!J16+'G-2'!J16+'G-3'!J16+'G-4'!J16</f>
        <v>448</v>
      </c>
      <c r="K16" s="39">
        <f>'G-1'!K16+'G-2'!K16+'G-3'!K16+'G-4'!K16</f>
        <v>16</v>
      </c>
      <c r="L16" s="39">
        <f>'G-1'!L16+'G-2'!L16+'G-3'!L16+'G-4'!L16</f>
        <v>10</v>
      </c>
      <c r="M16" s="6">
        <f t="shared" si="1"/>
        <v>584.5</v>
      </c>
      <c r="N16" s="2">
        <f t="shared" si="4"/>
        <v>2202.5</v>
      </c>
      <c r="O16" s="15" t="s">
        <v>13</v>
      </c>
      <c r="P16" s="39">
        <f>'G-1'!P16+'G-2'!P16+'G-3'!P16+'G-4'!P16</f>
        <v>291</v>
      </c>
      <c r="Q16" s="39">
        <f>'G-1'!Q16+'G-2'!Q16+'G-3'!Q16+'G-4'!Q16</f>
        <v>489</v>
      </c>
      <c r="R16" s="39">
        <f>'G-1'!R16+'G-2'!R16+'G-3'!R16+'G-4'!R16</f>
        <v>27</v>
      </c>
      <c r="S16" s="39">
        <f>'G-1'!S16+'G-2'!S16+'G-3'!S16+'G-4'!S16</f>
        <v>4</v>
      </c>
      <c r="T16" s="6">
        <f t="shared" si="2"/>
        <v>698.5</v>
      </c>
      <c r="U16" s="95">
        <f t="shared" si="5"/>
        <v>2617</v>
      </c>
    </row>
    <row r="17" spans="1:21" ht="24" customHeight="1" x14ac:dyDescent="0.2">
      <c r="A17" s="94" t="s">
        <v>97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158</v>
      </c>
      <c r="J17" s="39">
        <f>'G-1'!J17+'G-2'!J17+'G-3'!J17+'G-4'!J17</f>
        <v>428</v>
      </c>
      <c r="K17" s="39">
        <f>'G-1'!K17+'G-2'!K17+'G-3'!K17+'G-4'!K17</f>
        <v>17</v>
      </c>
      <c r="L17" s="39">
        <f>'G-1'!L17+'G-2'!L17+'G-3'!L17+'G-4'!L17</f>
        <v>10</v>
      </c>
      <c r="M17" s="6">
        <f t="shared" si="1"/>
        <v>566</v>
      </c>
      <c r="N17" s="2">
        <f t="shared" si="4"/>
        <v>2222.5</v>
      </c>
      <c r="O17" s="15" t="s">
        <v>16</v>
      </c>
      <c r="P17" s="39">
        <f>'G-1'!P17+'G-2'!P17+'G-3'!P17+'G-4'!P17</f>
        <v>280</v>
      </c>
      <c r="Q17" s="39">
        <f>'G-1'!Q17+'G-2'!Q17+'G-3'!Q17+'G-4'!Q17</f>
        <v>435</v>
      </c>
      <c r="R17" s="39">
        <f>'G-1'!R17+'G-2'!R17+'G-3'!R17+'G-4'!R17</f>
        <v>37</v>
      </c>
      <c r="S17" s="39">
        <f>'G-1'!S17+'G-2'!S17+'G-3'!S17+'G-4'!S17</f>
        <v>8</v>
      </c>
      <c r="T17" s="6">
        <f t="shared" si="2"/>
        <v>669</v>
      </c>
      <c r="U17" s="95">
        <f t="shared" si="5"/>
        <v>2646</v>
      </c>
    </row>
    <row r="18" spans="1:21" ht="24" customHeight="1" x14ac:dyDescent="0.2">
      <c r="A18" s="94" t="s">
        <v>98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136</v>
      </c>
      <c r="J18" s="39">
        <f>'G-1'!J18+'G-2'!J18+'G-3'!J18+'G-4'!J18</f>
        <v>447</v>
      </c>
      <c r="K18" s="39">
        <f>'G-1'!K18+'G-2'!K18+'G-3'!K18+'G-4'!K18</f>
        <v>17</v>
      </c>
      <c r="L18" s="39">
        <f>'G-1'!L18+'G-2'!L18+'G-3'!L18+'G-4'!L18</f>
        <v>8</v>
      </c>
      <c r="M18" s="6">
        <f t="shared" si="1"/>
        <v>569</v>
      </c>
      <c r="N18" s="2">
        <f t="shared" si="4"/>
        <v>2271.5</v>
      </c>
      <c r="O18" s="15" t="s">
        <v>41</v>
      </c>
      <c r="P18" s="39">
        <f>'G-1'!P18+'G-2'!P18+'G-3'!P18+'G-4'!P18</f>
        <v>201</v>
      </c>
      <c r="Q18" s="39">
        <f>'G-1'!Q18+'G-2'!Q18+'G-3'!Q18+'G-4'!Q18</f>
        <v>439</v>
      </c>
      <c r="R18" s="39">
        <f>'G-1'!R18+'G-2'!R18+'G-3'!R18+'G-4'!R18</f>
        <v>32</v>
      </c>
      <c r="S18" s="39">
        <f>'G-1'!S18+'G-2'!S18+'G-3'!S18+'G-4'!S18</f>
        <v>2</v>
      </c>
      <c r="T18" s="6">
        <f t="shared" si="2"/>
        <v>608.5</v>
      </c>
      <c r="U18" s="95">
        <f t="shared" si="5"/>
        <v>2608.5</v>
      </c>
    </row>
    <row r="19" spans="1:21" ht="24" customHeight="1" x14ac:dyDescent="0.2">
      <c r="A19" s="94" t="s">
        <v>99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137</v>
      </c>
      <c r="J19" s="39">
        <f>'G-1'!J19+'G-2'!J19+'G-3'!J19+'G-4'!J19</f>
        <v>442</v>
      </c>
      <c r="K19" s="39">
        <f>'G-1'!K19+'G-2'!K19+'G-3'!K19+'G-4'!K19</f>
        <v>20</v>
      </c>
      <c r="L19" s="39">
        <f>'G-1'!L19+'G-2'!L19+'G-3'!L19+'G-4'!L19</f>
        <v>4</v>
      </c>
      <c r="M19" s="6">
        <f t="shared" si="1"/>
        <v>560.5</v>
      </c>
      <c r="N19" s="2">
        <f t="shared" si="4"/>
        <v>2280</v>
      </c>
      <c r="O19" s="15" t="s">
        <v>42</v>
      </c>
      <c r="P19" s="39">
        <f>'G-1'!P19+'G-2'!P19+'G-3'!P19+'G-4'!P19</f>
        <v>172</v>
      </c>
      <c r="Q19" s="39">
        <f>'G-1'!Q19+'G-2'!Q19+'G-3'!Q19+'G-4'!Q19</f>
        <v>419</v>
      </c>
      <c r="R19" s="39">
        <f>'G-1'!R19+'G-2'!R19+'G-3'!R19+'G-4'!R19</f>
        <v>36</v>
      </c>
      <c r="S19" s="39">
        <f>'G-1'!S19+'G-2'!S19+'G-3'!S19+'G-4'!S19</f>
        <v>3</v>
      </c>
      <c r="T19" s="6">
        <f t="shared" si="2"/>
        <v>584.5</v>
      </c>
      <c r="U19" s="95">
        <f t="shared" si="5"/>
        <v>2560.5</v>
      </c>
    </row>
    <row r="20" spans="1:21" ht="24" customHeight="1" x14ac:dyDescent="0.2">
      <c r="A20" s="94" t="s">
        <v>11</v>
      </c>
      <c r="B20" s="39">
        <f>'G-1'!B20+'G-2'!B20+'G-3'!B20+'G-4'!B20</f>
        <v>249</v>
      </c>
      <c r="C20" s="39">
        <f>'G-1'!C20+'G-2'!C20+'G-3'!C20+'G-4'!C20</f>
        <v>384</v>
      </c>
      <c r="D20" s="39">
        <f>'G-1'!D20+'G-2'!D20+'G-3'!D20+'G-4'!D20</f>
        <v>27</v>
      </c>
      <c r="E20" s="39">
        <f>'G-1'!E20+'G-2'!E20+'G-3'!E20+'G-4'!E20</f>
        <v>1</v>
      </c>
      <c r="F20" s="6">
        <f t="shared" si="0"/>
        <v>565</v>
      </c>
      <c r="G20" s="2">
        <f t="shared" si="3"/>
        <v>565</v>
      </c>
      <c r="H20" s="15" t="s">
        <v>12</v>
      </c>
      <c r="I20" s="39">
        <f>'G-1'!I20+'G-2'!I20+'G-3'!I20+'G-4'!I20</f>
        <v>130</v>
      </c>
      <c r="J20" s="39">
        <f>'G-1'!J20+'G-2'!J20+'G-3'!J20+'G-4'!J20</f>
        <v>429</v>
      </c>
      <c r="K20" s="39">
        <f>'G-1'!K20+'G-2'!K20+'G-3'!K20+'G-4'!K20</f>
        <v>16</v>
      </c>
      <c r="L20" s="39">
        <f>'G-1'!L20+'G-2'!L20+'G-3'!L20+'G-4'!L20</f>
        <v>8</v>
      </c>
      <c r="M20" s="6">
        <f t="shared" si="1"/>
        <v>546</v>
      </c>
      <c r="N20" s="2">
        <f t="shared" si="4"/>
        <v>2241.5</v>
      </c>
      <c r="O20" s="15" t="s">
        <v>108</v>
      </c>
      <c r="P20" s="39">
        <f>'G-1'!P20+'G-2'!P20+'G-3'!P20+'G-4'!P20</f>
        <v>177</v>
      </c>
      <c r="Q20" s="39">
        <f>'G-1'!Q20+'G-2'!Q20+'G-3'!Q20+'G-4'!Q20</f>
        <v>443</v>
      </c>
      <c r="R20" s="39">
        <f>'G-1'!R20+'G-2'!R20+'G-3'!R20+'G-4'!R20</f>
        <v>33</v>
      </c>
      <c r="S20" s="39">
        <f>'G-1'!S20+'G-2'!S20+'G-3'!S20+'G-4'!S20</f>
        <v>2</v>
      </c>
      <c r="T20" s="6">
        <f t="shared" si="2"/>
        <v>602.5</v>
      </c>
      <c r="U20" s="95">
        <f t="shared" si="5"/>
        <v>2464.5</v>
      </c>
    </row>
    <row r="21" spans="1:21" ht="24" customHeight="1" x14ac:dyDescent="0.2">
      <c r="A21" s="94" t="s">
        <v>14</v>
      </c>
      <c r="B21" s="39">
        <f>'G-1'!B21+'G-2'!B21+'G-3'!B21+'G-4'!B21</f>
        <v>280</v>
      </c>
      <c r="C21" s="39">
        <f>'G-1'!C21+'G-2'!C21+'G-3'!C21+'G-4'!C21</f>
        <v>418</v>
      </c>
      <c r="D21" s="39">
        <f>'G-1'!D21+'G-2'!D21+'G-3'!D21+'G-4'!D21</f>
        <v>31</v>
      </c>
      <c r="E21" s="39">
        <f>'G-1'!E21+'G-2'!E21+'G-3'!E21+'G-4'!E21</f>
        <v>3</v>
      </c>
      <c r="F21" s="6">
        <f t="shared" si="0"/>
        <v>627.5</v>
      </c>
      <c r="G21" s="2">
        <f t="shared" si="3"/>
        <v>1192.5</v>
      </c>
      <c r="H21" s="15" t="s">
        <v>15</v>
      </c>
      <c r="I21" s="39">
        <f>'G-1'!I21+'G-2'!I21+'G-3'!I21+'G-4'!I21</f>
        <v>113</v>
      </c>
      <c r="J21" s="39">
        <f>'G-1'!J21+'G-2'!J21+'G-3'!J21+'G-4'!J21</f>
        <v>408</v>
      </c>
      <c r="K21" s="39">
        <f>'G-1'!K21+'G-2'!K21+'G-3'!K21+'G-4'!K21</f>
        <v>16</v>
      </c>
      <c r="L21" s="39">
        <f>'G-1'!L21+'G-2'!L21+'G-3'!L21+'G-4'!L21</f>
        <v>5</v>
      </c>
      <c r="M21" s="6">
        <f t="shared" si="1"/>
        <v>509</v>
      </c>
      <c r="N21" s="2">
        <f t="shared" si="4"/>
        <v>2184.5</v>
      </c>
      <c r="O21" s="15" t="s">
        <v>109</v>
      </c>
      <c r="P21" s="39">
        <f>'G-1'!P21+'G-2'!P21+'G-3'!P21+'G-4'!P21</f>
        <v>144</v>
      </c>
      <c r="Q21" s="39">
        <f>'G-1'!Q21+'G-2'!Q21+'G-3'!Q21+'G-4'!Q21</f>
        <v>426</v>
      </c>
      <c r="R21" s="39">
        <f>'G-1'!R21+'G-2'!R21+'G-3'!R21+'G-4'!R21</f>
        <v>31</v>
      </c>
      <c r="S21" s="39">
        <f>'G-1'!S21+'G-2'!S21+'G-3'!S21+'G-4'!S21</f>
        <v>3</v>
      </c>
      <c r="T21" s="6">
        <f t="shared" si="2"/>
        <v>567.5</v>
      </c>
      <c r="U21" s="95">
        <f t="shared" si="5"/>
        <v>2363</v>
      </c>
    </row>
    <row r="22" spans="1:21" ht="24" customHeight="1" x14ac:dyDescent="0.2">
      <c r="A22" s="94" t="s">
        <v>17</v>
      </c>
      <c r="B22" s="39">
        <f>'G-1'!B22+'G-2'!B22+'G-3'!B22+'G-4'!B22</f>
        <v>275</v>
      </c>
      <c r="C22" s="39">
        <f>'G-1'!C22+'G-2'!C22+'G-3'!C22+'G-4'!C22</f>
        <v>441</v>
      </c>
      <c r="D22" s="39">
        <f>'G-1'!D22+'G-2'!D22+'G-3'!D22+'G-4'!D22</f>
        <v>34</v>
      </c>
      <c r="E22" s="39">
        <f>'G-1'!E22+'G-2'!E22+'G-3'!E22+'G-4'!E22</f>
        <v>8</v>
      </c>
      <c r="F22" s="6">
        <f t="shared" si="0"/>
        <v>666.5</v>
      </c>
      <c r="G22" s="2">
        <f t="shared" si="3"/>
        <v>1859</v>
      </c>
      <c r="H22" s="15" t="s">
        <v>18</v>
      </c>
      <c r="I22" s="39">
        <f>'G-1'!I22+'G-2'!I22+'G-3'!I22+'G-4'!I22</f>
        <v>120</v>
      </c>
      <c r="J22" s="39">
        <f>'G-1'!J22+'G-2'!J22+'G-3'!J22+'G-4'!J22</f>
        <v>359</v>
      </c>
      <c r="K22" s="39">
        <f>'G-1'!K22+'G-2'!K22+'G-3'!K22+'G-4'!K22</f>
        <v>15</v>
      </c>
      <c r="L22" s="39">
        <f>'G-1'!L22+'G-2'!L22+'G-3'!L22+'G-4'!L22</f>
        <v>2</v>
      </c>
      <c r="M22" s="6">
        <f t="shared" si="1"/>
        <v>454</v>
      </c>
      <c r="N22" s="2">
        <f t="shared" si="4"/>
        <v>2069.5</v>
      </c>
      <c r="O22" s="15" t="s">
        <v>110</v>
      </c>
      <c r="P22" s="39">
        <f>'G-1'!P22+'G-2'!P22+'G-3'!P22+'G-4'!P22</f>
        <v>115</v>
      </c>
      <c r="Q22" s="39">
        <f>'G-1'!Q22+'G-2'!Q22+'G-3'!Q22+'G-4'!Q22</f>
        <v>430</v>
      </c>
      <c r="R22" s="39">
        <f>'G-1'!R22+'G-2'!R22+'G-3'!R22+'G-4'!R22</f>
        <v>29</v>
      </c>
      <c r="S22" s="39">
        <f>'G-1'!S22+'G-2'!S22+'G-3'!S22+'G-4'!S22</f>
        <v>2</v>
      </c>
      <c r="T22" s="6">
        <f t="shared" si="2"/>
        <v>550.5</v>
      </c>
      <c r="U22" s="95">
        <f t="shared" si="5"/>
        <v>2305</v>
      </c>
    </row>
    <row r="23" spans="1:21" ht="24" customHeight="1" x14ac:dyDescent="0.2">
      <c r="A23" s="94" t="s">
        <v>19</v>
      </c>
      <c r="B23" s="39">
        <f>'G-1'!B23+'G-2'!B23+'G-3'!B23+'G-4'!B23</f>
        <v>190</v>
      </c>
      <c r="C23" s="39">
        <f>'G-1'!C23+'G-2'!C23+'G-3'!C23+'G-4'!C23</f>
        <v>483</v>
      </c>
      <c r="D23" s="39">
        <f>'G-1'!D23+'G-2'!D23+'G-3'!D23+'G-4'!D23</f>
        <v>32</v>
      </c>
      <c r="E23" s="39">
        <f>'G-1'!E23+'G-2'!E23+'G-3'!E23+'G-4'!E23</f>
        <v>6</v>
      </c>
      <c r="F23" s="6">
        <f t="shared" si="0"/>
        <v>657</v>
      </c>
      <c r="G23" s="2">
        <f t="shared" si="3"/>
        <v>2516</v>
      </c>
      <c r="H23" s="15" t="s">
        <v>20</v>
      </c>
      <c r="I23" s="39">
        <f>'G-1'!I23+'G-2'!I23+'G-3'!I23+'G-4'!I23</f>
        <v>155</v>
      </c>
      <c r="J23" s="39">
        <f>'G-1'!J23+'G-2'!J23+'G-3'!J23+'G-4'!J23</f>
        <v>402</v>
      </c>
      <c r="K23" s="39">
        <f>'G-1'!K23+'G-2'!K23+'G-3'!K23+'G-4'!K23</f>
        <v>13</v>
      </c>
      <c r="L23" s="39">
        <f>'G-1'!L23+'G-2'!L23+'G-3'!L23+'G-4'!L23</f>
        <v>5</v>
      </c>
      <c r="M23" s="6">
        <f t="shared" si="1"/>
        <v>518</v>
      </c>
      <c r="N23" s="2">
        <f t="shared" si="4"/>
        <v>2027</v>
      </c>
      <c r="O23" s="15" t="s">
        <v>111</v>
      </c>
      <c r="P23" s="39">
        <f>'G-1'!P23+'G-2'!P23+'G-3'!P23+'G-4'!P23</f>
        <v>67</v>
      </c>
      <c r="Q23" s="39">
        <f>'G-1'!Q23+'G-2'!Q23+'G-3'!Q23+'G-4'!Q23</f>
        <v>359</v>
      </c>
      <c r="R23" s="39">
        <f>'G-1'!R23+'G-2'!R23+'G-3'!R23+'G-4'!R23</f>
        <v>27</v>
      </c>
      <c r="S23" s="39">
        <f>'G-1'!S23+'G-2'!S23+'G-3'!S23+'G-4'!S23</f>
        <v>1</v>
      </c>
      <c r="T23" s="6">
        <f t="shared" si="2"/>
        <v>449</v>
      </c>
      <c r="U23" s="95">
        <f t="shared" si="5"/>
        <v>2169.5</v>
      </c>
    </row>
    <row r="24" spans="1:21" ht="24" customHeight="1" x14ac:dyDescent="0.2">
      <c r="A24" s="94" t="s">
        <v>21</v>
      </c>
      <c r="B24" s="39">
        <f>'G-1'!B24+'G-2'!B24+'G-3'!B24+'G-4'!B24</f>
        <v>179</v>
      </c>
      <c r="C24" s="39">
        <f>'G-1'!C24+'G-2'!C24+'G-3'!C24+'G-4'!C24</f>
        <v>411</v>
      </c>
      <c r="D24" s="39">
        <f>'G-1'!D24+'G-2'!D24+'G-3'!D24+'G-4'!D24</f>
        <v>32</v>
      </c>
      <c r="E24" s="39">
        <f>'G-1'!E24+'G-2'!E24+'G-3'!E24+'G-4'!E24</f>
        <v>4</v>
      </c>
      <c r="F24" s="6">
        <f t="shared" si="0"/>
        <v>574.5</v>
      </c>
      <c r="G24" s="2">
        <f t="shared" si="3"/>
        <v>2525.5</v>
      </c>
      <c r="H24" s="15" t="s">
        <v>22</v>
      </c>
      <c r="I24" s="39">
        <f>'G-1'!I24+'G-2'!I24+'G-3'!I24+'G-4'!I24</f>
        <v>133</v>
      </c>
      <c r="J24" s="39">
        <f>'G-1'!J24+'G-2'!J24+'G-3'!J24+'G-4'!J24</f>
        <v>413</v>
      </c>
      <c r="K24" s="39">
        <f>'G-1'!K24+'G-2'!K24+'G-3'!K24+'G-4'!K24</f>
        <v>15</v>
      </c>
      <c r="L24" s="39">
        <f>'G-1'!L24+'G-2'!L24+'G-3'!L24+'G-4'!L24</f>
        <v>12</v>
      </c>
      <c r="M24" s="6">
        <f t="shared" si="1"/>
        <v>539.5</v>
      </c>
      <c r="N24" s="2">
        <f t="shared" si="4"/>
        <v>2020.5</v>
      </c>
      <c r="O24" s="15" t="s">
        <v>117</v>
      </c>
      <c r="P24" s="39">
        <f>'G-1'!P24+'G-2'!P24+'G-3'!P24+'G-4'!P24</f>
        <v>59</v>
      </c>
      <c r="Q24" s="39">
        <f>'G-1'!Q24+'G-2'!Q24+'G-3'!Q24+'G-4'!Q24</f>
        <v>313</v>
      </c>
      <c r="R24" s="39">
        <f>'G-1'!R24+'G-2'!R24+'G-3'!R24+'G-4'!R24</f>
        <v>17</v>
      </c>
      <c r="S24" s="39">
        <f>'G-1'!S24+'G-2'!S24+'G-3'!S24+'G-4'!S24</f>
        <v>2</v>
      </c>
      <c r="T24" s="6">
        <f t="shared" si="2"/>
        <v>381.5</v>
      </c>
      <c r="U24" s="95">
        <f t="shared" si="5"/>
        <v>1948.5</v>
      </c>
    </row>
    <row r="25" spans="1:21" ht="24" customHeight="1" x14ac:dyDescent="0.2">
      <c r="A25" s="94" t="s">
        <v>23</v>
      </c>
      <c r="B25" s="39">
        <f>'G-1'!B25+'G-2'!B25+'G-3'!B25+'G-4'!B25</f>
        <v>190</v>
      </c>
      <c r="C25" s="39">
        <f>'G-1'!C25+'G-2'!C25+'G-3'!C25+'G-4'!C25</f>
        <v>432</v>
      </c>
      <c r="D25" s="39">
        <f>'G-1'!D25+'G-2'!D25+'G-3'!D25+'G-4'!D25</f>
        <v>32</v>
      </c>
      <c r="E25" s="39">
        <f>'G-1'!E25+'G-2'!E25+'G-3'!E25+'G-4'!E25</f>
        <v>6</v>
      </c>
      <c r="F25" s="6">
        <f t="shared" si="0"/>
        <v>606</v>
      </c>
      <c r="G25" s="2">
        <f t="shared" si="3"/>
        <v>2504</v>
      </c>
      <c r="H25" s="15" t="s">
        <v>24</v>
      </c>
      <c r="I25" s="39">
        <f>'G-1'!I25+'G-2'!I25+'G-3'!I25+'G-4'!I25</f>
        <v>125</v>
      </c>
      <c r="J25" s="39">
        <f>'G-1'!J25+'G-2'!J25+'G-3'!J25+'G-4'!J25</f>
        <v>482</v>
      </c>
      <c r="K25" s="39">
        <f>'G-1'!K25+'G-2'!K25+'G-3'!K25+'G-4'!K25</f>
        <v>18</v>
      </c>
      <c r="L25" s="39">
        <f>'G-1'!L25+'G-2'!L25+'G-3'!L25+'G-4'!L25</f>
        <v>5</v>
      </c>
      <c r="M25" s="6">
        <f t="shared" si="1"/>
        <v>593</v>
      </c>
      <c r="N25" s="2">
        <f t="shared" si="4"/>
        <v>2104.5</v>
      </c>
      <c r="O25" s="15" t="s">
        <v>118</v>
      </c>
      <c r="P25" s="39">
        <f>'G-1'!P25+'G-2'!P25+'G-3'!P25+'G-4'!P25</f>
        <v>61</v>
      </c>
      <c r="Q25" s="39">
        <f>'G-1'!Q25+'G-2'!Q25+'G-3'!Q25+'G-4'!Q25</f>
        <v>235</v>
      </c>
      <c r="R25" s="39">
        <f>'G-1'!R25+'G-2'!R25+'G-3'!R25+'G-4'!R25</f>
        <v>14</v>
      </c>
      <c r="S25" s="39">
        <f>'G-1'!S25+'G-2'!S25+'G-3'!S25+'G-4'!S25</f>
        <v>2</v>
      </c>
      <c r="T25" s="6">
        <f t="shared" si="2"/>
        <v>298.5</v>
      </c>
      <c r="U25" s="95">
        <f t="shared" si="5"/>
        <v>1679.5</v>
      </c>
    </row>
    <row r="26" spans="1:21" ht="24" customHeight="1" x14ac:dyDescent="0.2">
      <c r="A26" s="94" t="s">
        <v>37</v>
      </c>
      <c r="B26" s="39">
        <f>'G-1'!B26+'G-2'!B26+'G-3'!B26+'G-4'!B26</f>
        <v>200</v>
      </c>
      <c r="C26" s="39">
        <f>'G-1'!C26+'G-2'!C26+'G-3'!C26+'G-4'!C26</f>
        <v>456</v>
      </c>
      <c r="D26" s="39">
        <f>'G-1'!D26+'G-2'!D26+'G-3'!D26+'G-4'!D26</f>
        <v>24</v>
      </c>
      <c r="E26" s="39">
        <f>'G-1'!E26+'G-2'!E26+'G-3'!E26+'G-4'!E26</f>
        <v>4</v>
      </c>
      <c r="F26" s="6">
        <f t="shared" si="0"/>
        <v>614</v>
      </c>
      <c r="G26" s="2">
        <f t="shared" si="3"/>
        <v>2451.5</v>
      </c>
      <c r="H26" s="15" t="s">
        <v>25</v>
      </c>
      <c r="I26" s="39">
        <f>'G-1'!I26+'G-2'!I26+'G-3'!I26+'G-4'!I26</f>
        <v>134</v>
      </c>
      <c r="J26" s="39">
        <f>'G-1'!J26+'G-2'!J26+'G-3'!J26+'G-4'!J26</f>
        <v>451</v>
      </c>
      <c r="K26" s="39">
        <f>'G-1'!K26+'G-2'!K26+'G-3'!K26+'G-4'!K26</f>
        <v>17</v>
      </c>
      <c r="L26" s="39">
        <f>'G-1'!L26+'G-2'!L26+'G-3'!L26+'G-4'!L26</f>
        <v>9</v>
      </c>
      <c r="M26" s="6">
        <f t="shared" si="1"/>
        <v>574.5</v>
      </c>
      <c r="N26" s="2">
        <f t="shared" si="4"/>
        <v>2225</v>
      </c>
      <c r="O26" s="15" t="s">
        <v>119</v>
      </c>
      <c r="P26" s="39">
        <f>'G-1'!P26+'G-2'!P26+'G-3'!P26+'G-4'!P26</f>
        <v>46</v>
      </c>
      <c r="Q26" s="39">
        <f>'G-1'!Q26+'G-2'!Q26+'G-3'!Q26+'G-4'!Q26</f>
        <v>281</v>
      </c>
      <c r="R26" s="39">
        <f>'G-1'!R26+'G-2'!R26+'G-3'!R26+'G-4'!R26</f>
        <v>14</v>
      </c>
      <c r="S26" s="39">
        <f>'G-1'!S26+'G-2'!S26+'G-3'!S26+'G-4'!S26</f>
        <v>1</v>
      </c>
      <c r="T26" s="6">
        <f t="shared" si="2"/>
        <v>334.5</v>
      </c>
      <c r="U26" s="95">
        <f t="shared" si="5"/>
        <v>1463.5</v>
      </c>
    </row>
    <row r="27" spans="1:21" ht="24" customHeight="1" x14ac:dyDescent="0.2">
      <c r="A27" s="94" t="s">
        <v>38</v>
      </c>
      <c r="B27" s="39">
        <f>'G-1'!B27+'G-2'!B27+'G-3'!B27+'G-4'!B27</f>
        <v>151</v>
      </c>
      <c r="C27" s="39">
        <f>'G-1'!C27+'G-2'!C27+'G-3'!C27+'G-4'!C27</f>
        <v>451</v>
      </c>
      <c r="D27" s="39">
        <f>'G-1'!D27+'G-2'!D27+'G-3'!D27+'G-4'!D27</f>
        <v>17</v>
      </c>
      <c r="E27" s="39">
        <f>'G-1'!E27+'G-2'!E27+'G-3'!E27+'G-4'!E27</f>
        <v>8</v>
      </c>
      <c r="F27" s="6">
        <f t="shared" si="0"/>
        <v>580.5</v>
      </c>
      <c r="G27" s="2">
        <f t="shared" si="3"/>
        <v>2375</v>
      </c>
      <c r="H27" s="15" t="s">
        <v>26</v>
      </c>
      <c r="I27" s="39">
        <f>'G-1'!I27+'G-2'!I27+'G-3'!I27+'G-4'!I27</f>
        <v>144</v>
      </c>
      <c r="J27" s="39">
        <f>'G-1'!J27+'G-2'!J27+'G-3'!J27+'G-4'!J27</f>
        <v>384</v>
      </c>
      <c r="K27" s="39">
        <f>'G-1'!K27+'G-2'!K27+'G-3'!K27+'G-4'!K27</f>
        <v>15</v>
      </c>
      <c r="L27" s="39">
        <f>'G-1'!L27+'G-2'!L27+'G-3'!L27+'G-4'!L27</f>
        <v>9</v>
      </c>
      <c r="M27" s="6">
        <f t="shared" si="1"/>
        <v>508.5</v>
      </c>
      <c r="N27" s="2">
        <f t="shared" si="4"/>
        <v>2215.5</v>
      </c>
      <c r="O27" s="15" t="s">
        <v>120</v>
      </c>
      <c r="P27" s="39">
        <f>'G-1'!P27+'G-2'!P27+'G-3'!P27+'G-4'!P27</f>
        <v>43</v>
      </c>
      <c r="Q27" s="39">
        <f>'G-1'!Q27+'G-2'!Q27+'G-3'!Q27+'G-4'!Q27</f>
        <v>263</v>
      </c>
      <c r="R27" s="39">
        <f>'G-1'!R27+'G-2'!R27+'G-3'!R27+'G-4'!R27</f>
        <v>11</v>
      </c>
      <c r="S27" s="39">
        <f>'G-1'!S27+'G-2'!S27+'G-3'!S27+'G-4'!S27</f>
        <v>0</v>
      </c>
      <c r="T27" s="6">
        <f t="shared" si="2"/>
        <v>306.5</v>
      </c>
      <c r="U27" s="95">
        <f t="shared" si="5"/>
        <v>1321</v>
      </c>
    </row>
    <row r="28" spans="1:21" ht="24" customHeight="1" x14ac:dyDescent="0.2">
      <c r="A28" s="94" t="s">
        <v>39</v>
      </c>
      <c r="B28" s="39">
        <f>'G-1'!B28+'G-2'!B28+'G-3'!B28+'G-4'!B28</f>
        <v>107</v>
      </c>
      <c r="C28" s="39">
        <f>'G-1'!C28+'G-2'!C28+'G-3'!C28+'G-4'!C28</f>
        <v>383</v>
      </c>
      <c r="D28" s="39">
        <f>'G-1'!D28+'G-2'!D28+'G-3'!D28+'G-4'!D28</f>
        <v>18</v>
      </c>
      <c r="E28" s="39">
        <f>'G-1'!E28+'G-2'!E28+'G-3'!E28+'G-4'!E28</f>
        <v>9</v>
      </c>
      <c r="F28" s="6">
        <f t="shared" si="0"/>
        <v>495</v>
      </c>
      <c r="G28" s="2">
        <f t="shared" si="3"/>
        <v>2295.5</v>
      </c>
      <c r="H28" s="15" t="s">
        <v>106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1676</v>
      </c>
      <c r="O28" s="15" t="s">
        <v>121</v>
      </c>
      <c r="P28" s="39">
        <f>'G-1'!P28+'G-2'!P28+'G-3'!P28+'G-4'!P28</f>
        <v>33</v>
      </c>
      <c r="Q28" s="39">
        <f>'G-1'!Q28+'G-2'!Q28+'G-3'!Q28+'G-4'!Q28</f>
        <v>271</v>
      </c>
      <c r="R28" s="39">
        <f>'G-1'!R28+'G-2'!R28+'G-3'!R28+'G-4'!R28</f>
        <v>14</v>
      </c>
      <c r="S28" s="39">
        <f>'G-1'!S28+'G-2'!S28+'G-3'!S28+'G-4'!S28</f>
        <v>2</v>
      </c>
      <c r="T28" s="6">
        <f t="shared" si="2"/>
        <v>320.5</v>
      </c>
      <c r="U28" s="95">
        <f t="shared" si="5"/>
        <v>1260</v>
      </c>
    </row>
    <row r="29" spans="1:21" ht="24" customHeight="1" x14ac:dyDescent="0.2">
      <c r="A29" s="94" t="s">
        <v>40</v>
      </c>
      <c r="B29" s="39">
        <f>'G-1'!B29+'G-2'!B29+'G-3'!B29+'G-4'!B29</f>
        <v>141</v>
      </c>
      <c r="C29" s="39">
        <f>'G-1'!C29+'G-2'!C29+'G-3'!C29+'G-4'!C29</f>
        <v>412</v>
      </c>
      <c r="D29" s="39">
        <f>'G-1'!D29+'G-2'!D29+'G-3'!D29+'G-4'!D29</f>
        <v>17</v>
      </c>
      <c r="E29" s="39">
        <f>'G-1'!E29+'G-2'!E29+'G-3'!E29+'G-4'!E29</f>
        <v>11</v>
      </c>
      <c r="F29" s="6">
        <f t="shared" si="0"/>
        <v>544</v>
      </c>
      <c r="G29" s="2">
        <f t="shared" si="3"/>
        <v>2233.5</v>
      </c>
      <c r="H29" s="15" t="s">
        <v>107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1083</v>
      </c>
      <c r="O29" s="15" t="s">
        <v>122</v>
      </c>
      <c r="P29" s="39">
        <f>'G-1'!P29+'G-2'!P29+'G-3'!P29+'G-4'!P29</f>
        <v>24</v>
      </c>
      <c r="Q29" s="39">
        <f>'G-1'!Q29+'G-2'!Q29+'G-3'!Q29+'G-4'!Q29</f>
        <v>210</v>
      </c>
      <c r="R29" s="39">
        <f>'G-1'!R29+'G-2'!R29+'G-3'!R29+'G-4'!R29</f>
        <v>23</v>
      </c>
      <c r="S29" s="39">
        <f>'G-1'!S29+'G-2'!S29+'G-3'!S29+'G-4'!S29</f>
        <v>0</v>
      </c>
      <c r="T29" s="6">
        <f t="shared" si="2"/>
        <v>268</v>
      </c>
      <c r="U29" s="95">
        <f t="shared" si="5"/>
        <v>1229.5</v>
      </c>
    </row>
    <row r="30" spans="1:21" ht="24" customHeight="1" x14ac:dyDescent="0.2">
      <c r="A30" s="94" t="s">
        <v>102</v>
      </c>
      <c r="B30" s="39">
        <f>'G-1'!B30+'G-2'!B30+'G-3'!B30+'G-4'!B30</f>
        <v>137</v>
      </c>
      <c r="C30" s="39">
        <f>'G-1'!C30+'G-2'!C30+'G-3'!C30+'G-4'!C30</f>
        <v>395</v>
      </c>
      <c r="D30" s="39">
        <f>'G-1'!D30+'G-2'!D30+'G-3'!D30+'G-4'!D30</f>
        <v>19</v>
      </c>
      <c r="E30" s="39">
        <f>'G-1'!E30+'G-2'!E30+'G-3'!E30+'G-4'!E30</f>
        <v>15</v>
      </c>
      <c r="F30" s="6">
        <f t="shared" si="0"/>
        <v>539</v>
      </c>
      <c r="G30" s="2">
        <f t="shared" si="3"/>
        <v>2158.5</v>
      </c>
      <c r="H30" s="16" t="s">
        <v>131</v>
      </c>
      <c r="I30" s="39">
        <f>'G-1'!I30+'G-2'!I30+'G-3'!I30+'G-4'!I30</f>
        <v>161</v>
      </c>
      <c r="J30" s="39">
        <f>'G-1'!J30+'G-2'!J30+'G-3'!J30+'G-4'!J30</f>
        <v>462</v>
      </c>
      <c r="K30" s="39">
        <f>'G-1'!K30+'G-2'!K30+'G-3'!K30+'G-4'!K30</f>
        <v>28</v>
      </c>
      <c r="L30" s="39">
        <f>'G-1'!L30+'G-2'!L30+'G-3'!L30+'G-4'!L30</f>
        <v>4</v>
      </c>
      <c r="M30" s="6">
        <f t="shared" si="1"/>
        <v>608.5</v>
      </c>
      <c r="N30" s="2">
        <f t="shared" si="4"/>
        <v>1117</v>
      </c>
      <c r="O30" s="15" t="s">
        <v>123</v>
      </c>
      <c r="P30" s="99">
        <f>'G-1'!P30+'G-2'!P30+'G-3'!P30+'G-4'!P30</f>
        <v>31</v>
      </c>
      <c r="Q30" s="99">
        <f>'G-1'!Q30+'G-2'!Q30+'G-3'!Q30+'G-4'!Q30</f>
        <v>189</v>
      </c>
      <c r="R30" s="99">
        <f>'G-1'!R30+'G-2'!R30+'G-3'!R30+'G-4'!R30</f>
        <v>19</v>
      </c>
      <c r="S30" s="99">
        <f>'G-1'!S30+'G-2'!S30+'G-3'!S30+'G-4'!S30</f>
        <v>0</v>
      </c>
      <c r="T30" s="6">
        <f t="shared" ref="T30:T31" si="6">P30*0.5+Q30*1+R30*2+S30*2.5</f>
        <v>242.5</v>
      </c>
      <c r="U30" s="95">
        <f t="shared" ref="U30:U31" si="7">T30+T29+T28+T27</f>
        <v>1137.5</v>
      </c>
    </row>
    <row r="31" spans="1:21" ht="24" customHeight="1" thickBot="1" x14ac:dyDescent="0.25">
      <c r="A31" s="96" t="s">
        <v>103</v>
      </c>
      <c r="B31" s="40">
        <f>'G-1'!B31+'G-2'!B31+'G-3'!B31+'G-4'!B31</f>
        <v>112</v>
      </c>
      <c r="C31" s="40">
        <f>'G-1'!C31+'G-2'!C31+'G-3'!C31+'G-4'!C31</f>
        <v>407</v>
      </c>
      <c r="D31" s="40">
        <f>'G-1'!D31+'G-2'!D31+'G-3'!D31+'G-4'!D31</f>
        <v>19</v>
      </c>
      <c r="E31" s="40">
        <f>'G-1'!E31+'G-2'!E31+'G-3'!E31+'G-4'!E31</f>
        <v>3</v>
      </c>
      <c r="F31" s="7">
        <f t="shared" si="0"/>
        <v>508.5</v>
      </c>
      <c r="G31" s="3">
        <f t="shared" si="3"/>
        <v>2086.5</v>
      </c>
      <c r="H31" s="17" t="s">
        <v>132</v>
      </c>
      <c r="I31" s="40">
        <f>'G-1'!I31+'G-2'!I31+'G-3'!I31+'G-4'!I31</f>
        <v>160</v>
      </c>
      <c r="J31" s="40">
        <f>'G-1'!J31+'G-2'!J31+'G-3'!J31+'G-4'!J31</f>
        <v>455</v>
      </c>
      <c r="K31" s="40">
        <f>'G-1'!K31+'G-2'!K31+'G-3'!K31+'G-4'!K31</f>
        <v>22</v>
      </c>
      <c r="L31" s="40">
        <f>'G-1'!L31+'G-2'!L31+'G-3'!L31+'G-4'!L31</f>
        <v>5</v>
      </c>
      <c r="M31" s="7">
        <f t="shared" si="1"/>
        <v>591.5</v>
      </c>
      <c r="N31" s="3">
        <f t="shared" si="4"/>
        <v>1200</v>
      </c>
      <c r="O31" s="104" t="s">
        <v>124</v>
      </c>
      <c r="P31" s="105">
        <f>'G-1'!P31+'G-2'!P31+'G-3'!P31+'G-4'!P31</f>
        <v>36</v>
      </c>
      <c r="Q31" s="105">
        <f>'G-1'!Q31+'G-2'!Q31+'G-3'!Q31+'G-4'!Q31</f>
        <v>152</v>
      </c>
      <c r="R31" s="105">
        <f>'G-1'!R31+'G-2'!R31+'G-3'!R31+'G-4'!R31</f>
        <v>18</v>
      </c>
      <c r="S31" s="105">
        <f>'G-1'!S31+'G-2'!S31+'G-3'!S31+'G-4'!S31</f>
        <v>0</v>
      </c>
      <c r="T31" s="7">
        <f t="shared" si="6"/>
        <v>206</v>
      </c>
      <c r="U31" s="97">
        <f t="shared" si="7"/>
        <v>1037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2525.5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2280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2646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146</v>
      </c>
      <c r="G33" s="47"/>
      <c r="H33" s="111"/>
      <c r="I33" s="112"/>
      <c r="J33" s="43" t="s">
        <v>58</v>
      </c>
      <c r="K33" s="45"/>
      <c r="L33" s="45"/>
      <c r="M33" s="46" t="s">
        <v>135</v>
      </c>
      <c r="N33" s="47"/>
      <c r="O33" s="111"/>
      <c r="P33" s="112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B46" sqref="B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61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62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68 X CR 46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63</v>
      </c>
      <c r="B6" s="115"/>
      <c r="C6" s="147" t="s">
        <v>134</v>
      </c>
      <c r="D6" s="147"/>
      <c r="E6" s="147"/>
      <c r="F6" s="56"/>
      <c r="G6" s="57"/>
      <c r="H6" s="48" t="s">
        <v>54</v>
      </c>
      <c r="I6" s="148">
        <f>'G-1'!S6</f>
        <v>43070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64</v>
      </c>
      <c r="B8" s="152" t="s">
        <v>65</v>
      </c>
      <c r="C8" s="150" t="s">
        <v>66</v>
      </c>
      <c r="D8" s="152" t="s">
        <v>67</v>
      </c>
      <c r="E8" s="61" t="s">
        <v>68</v>
      </c>
      <c r="F8" s="62" t="s">
        <v>69</v>
      </c>
      <c r="G8" s="63" t="s">
        <v>70</v>
      </c>
      <c r="H8" s="62" t="s">
        <v>71</v>
      </c>
      <c r="I8" s="154" t="s">
        <v>72</v>
      </c>
      <c r="J8" s="156" t="s">
        <v>73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74</v>
      </c>
      <c r="B10" s="161">
        <v>1</v>
      </c>
      <c r="C10" s="67"/>
      <c r="D10" s="68" t="s">
        <v>75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76</v>
      </c>
      <c r="D11" s="70" t="s">
        <v>77</v>
      </c>
      <c r="E11" s="71">
        <v>108</v>
      </c>
      <c r="F11" s="71">
        <v>177</v>
      </c>
      <c r="G11" s="71">
        <v>0</v>
      </c>
      <c r="H11" s="71">
        <v>3</v>
      </c>
      <c r="I11" s="71">
        <f t="shared" ref="I11:I45" si="0">E11*0.5+F11+G11*2+H11*2.5</f>
        <v>238.5</v>
      </c>
      <c r="J11" s="72">
        <f>IF(I11=0,"0,00",I11/SUM(I10:I12)*100)</f>
        <v>98.350515463917517</v>
      </c>
    </row>
    <row r="12" spans="1:10" x14ac:dyDescent="0.2">
      <c r="A12" s="159"/>
      <c r="B12" s="162"/>
      <c r="C12" s="73" t="s">
        <v>84</v>
      </c>
      <c r="D12" s="74" t="s">
        <v>78</v>
      </c>
      <c r="E12" s="41">
        <v>0</v>
      </c>
      <c r="F12" s="41">
        <v>4</v>
      </c>
      <c r="G12" s="41">
        <v>0</v>
      </c>
      <c r="H12" s="41">
        <v>0</v>
      </c>
      <c r="I12" s="75">
        <f t="shared" si="0"/>
        <v>4</v>
      </c>
      <c r="J12" s="76">
        <f>IF(I12=0,"0,00",I12/SUM(I10:I12)*100)</f>
        <v>1.6494845360824744</v>
      </c>
    </row>
    <row r="13" spans="1:10" x14ac:dyDescent="0.2">
      <c r="A13" s="159"/>
      <c r="B13" s="162"/>
      <c r="C13" s="77"/>
      <c r="D13" s="68" t="s">
        <v>75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79</v>
      </c>
      <c r="D14" s="70" t="s">
        <v>77</v>
      </c>
      <c r="E14" s="71">
        <v>106</v>
      </c>
      <c r="F14" s="71">
        <v>153</v>
      </c>
      <c r="G14" s="71">
        <v>1</v>
      </c>
      <c r="H14" s="71">
        <v>7</v>
      </c>
      <c r="I14" s="71">
        <f t="shared" si="0"/>
        <v>225.5</v>
      </c>
      <c r="J14" s="72">
        <f>IF(I14=0,"0,00",I14/SUM(I13:I15)*100)</f>
        <v>96.573875802997861</v>
      </c>
    </row>
    <row r="15" spans="1:10" x14ac:dyDescent="0.2">
      <c r="A15" s="159"/>
      <c r="B15" s="162"/>
      <c r="C15" s="73" t="s">
        <v>85</v>
      </c>
      <c r="D15" s="74" t="s">
        <v>78</v>
      </c>
      <c r="E15" s="41">
        <v>0</v>
      </c>
      <c r="F15" s="41">
        <v>8</v>
      </c>
      <c r="G15" s="41">
        <v>0</v>
      </c>
      <c r="H15" s="41">
        <v>0</v>
      </c>
      <c r="I15" s="75">
        <f t="shared" si="0"/>
        <v>8</v>
      </c>
      <c r="J15" s="76">
        <f>IF(I15=0,"0,00",I15/SUM(I13:I15)*100)</f>
        <v>3.4261241970021414</v>
      </c>
    </row>
    <row r="16" spans="1:10" x14ac:dyDescent="0.2">
      <c r="A16" s="159"/>
      <c r="B16" s="162"/>
      <c r="C16" s="77"/>
      <c r="D16" s="68" t="s">
        <v>75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80</v>
      </c>
      <c r="D17" s="70" t="s">
        <v>77</v>
      </c>
      <c r="E17" s="71">
        <v>275</v>
      </c>
      <c r="F17" s="71">
        <v>309</v>
      </c>
      <c r="G17" s="71">
        <v>0</v>
      </c>
      <c r="H17" s="71">
        <v>0</v>
      </c>
      <c r="I17" s="71">
        <f t="shared" si="0"/>
        <v>446.5</v>
      </c>
      <c r="J17" s="72">
        <f>IF(I17=0,"0,00",I17/SUM(I16:I18)*100)</f>
        <v>98.892580287929121</v>
      </c>
    </row>
    <row r="18" spans="1:10" x14ac:dyDescent="0.2">
      <c r="A18" s="160"/>
      <c r="B18" s="163"/>
      <c r="C18" s="78" t="s">
        <v>86</v>
      </c>
      <c r="D18" s="74" t="s">
        <v>78</v>
      </c>
      <c r="E18" s="41">
        <v>0</v>
      </c>
      <c r="F18" s="41">
        <v>5</v>
      </c>
      <c r="G18" s="41">
        <v>0</v>
      </c>
      <c r="H18" s="41">
        <v>0</v>
      </c>
      <c r="I18" s="75">
        <f t="shared" si="0"/>
        <v>5</v>
      </c>
      <c r="J18" s="76">
        <f>IF(I18=0,"0,00",I18/SUM(I16:I18)*100)</f>
        <v>1.1074197120708749</v>
      </c>
    </row>
    <row r="19" spans="1:10" x14ac:dyDescent="0.2">
      <c r="A19" s="158" t="s">
        <v>81</v>
      </c>
      <c r="B19" s="161">
        <v>1</v>
      </c>
      <c r="C19" s="79"/>
      <c r="D19" s="68" t="s">
        <v>75</v>
      </c>
      <c r="E19" s="42">
        <v>0</v>
      </c>
      <c r="F19" s="42">
        <v>7</v>
      </c>
      <c r="G19" s="42">
        <v>0</v>
      </c>
      <c r="H19" s="42">
        <v>0</v>
      </c>
      <c r="I19" s="42">
        <f t="shared" si="0"/>
        <v>7</v>
      </c>
      <c r="J19" s="69">
        <f>IF(I19=0,"0,00",I19/SUM(I19:I21)*100)</f>
        <v>2.0558002936857562</v>
      </c>
    </row>
    <row r="20" spans="1:10" x14ac:dyDescent="0.2">
      <c r="A20" s="159"/>
      <c r="B20" s="162"/>
      <c r="C20" s="67" t="s">
        <v>76</v>
      </c>
      <c r="D20" s="70" t="s">
        <v>77</v>
      </c>
      <c r="E20" s="71">
        <v>134</v>
      </c>
      <c r="F20" s="71">
        <v>226</v>
      </c>
      <c r="G20" s="71">
        <v>6</v>
      </c>
      <c r="H20" s="71">
        <v>7</v>
      </c>
      <c r="I20" s="71">
        <f t="shared" si="0"/>
        <v>322.5</v>
      </c>
      <c r="J20" s="72">
        <f>IF(I20=0,"0,00",I20/SUM(I19:I21)*100)</f>
        <v>94.713656387665196</v>
      </c>
    </row>
    <row r="21" spans="1:10" x14ac:dyDescent="0.2">
      <c r="A21" s="159"/>
      <c r="B21" s="162"/>
      <c r="C21" s="73" t="s">
        <v>87</v>
      </c>
      <c r="D21" s="74" t="s">
        <v>78</v>
      </c>
      <c r="E21" s="41">
        <v>0</v>
      </c>
      <c r="F21" s="41">
        <v>11</v>
      </c>
      <c r="G21" s="41">
        <v>0</v>
      </c>
      <c r="H21" s="41">
        <v>0</v>
      </c>
      <c r="I21" s="75">
        <f t="shared" si="0"/>
        <v>11</v>
      </c>
      <c r="J21" s="76">
        <f>IF(I21=0,"0,00",I21/SUM(I19:I21)*100)</f>
        <v>3.2305433186490458</v>
      </c>
    </row>
    <row r="22" spans="1:10" x14ac:dyDescent="0.2">
      <c r="A22" s="159"/>
      <c r="B22" s="162"/>
      <c r="C22" s="77"/>
      <c r="D22" s="68" t="s">
        <v>75</v>
      </c>
      <c r="E22" s="42">
        <v>1</v>
      </c>
      <c r="F22" s="42">
        <v>4</v>
      </c>
      <c r="G22" s="42">
        <v>0</v>
      </c>
      <c r="H22" s="42">
        <v>0</v>
      </c>
      <c r="I22" s="42">
        <f t="shared" si="0"/>
        <v>4.5</v>
      </c>
      <c r="J22" s="69">
        <f>IF(I22=0,"0,00",I22/SUM(I22:I24)*100)</f>
        <v>1.1936339522546418</v>
      </c>
    </row>
    <row r="23" spans="1:10" x14ac:dyDescent="0.2">
      <c r="A23" s="159"/>
      <c r="B23" s="162"/>
      <c r="C23" s="67" t="s">
        <v>79</v>
      </c>
      <c r="D23" s="70" t="s">
        <v>77</v>
      </c>
      <c r="E23" s="71">
        <v>153</v>
      </c>
      <c r="F23" s="71">
        <v>270</v>
      </c>
      <c r="G23" s="71">
        <v>6</v>
      </c>
      <c r="H23" s="71">
        <v>4</v>
      </c>
      <c r="I23" s="71">
        <f t="shared" si="0"/>
        <v>368.5</v>
      </c>
      <c r="J23" s="72">
        <f>IF(I23=0,"0,00",I23/SUM(I22:I24)*100)</f>
        <v>97.745358090185675</v>
      </c>
    </row>
    <row r="24" spans="1:10" x14ac:dyDescent="0.2">
      <c r="A24" s="159"/>
      <c r="B24" s="162"/>
      <c r="C24" s="73" t="s">
        <v>88</v>
      </c>
      <c r="D24" s="74" t="s">
        <v>78</v>
      </c>
      <c r="E24" s="41">
        <v>0</v>
      </c>
      <c r="F24" s="41">
        <v>4</v>
      </c>
      <c r="G24" s="41">
        <v>0</v>
      </c>
      <c r="H24" s="41">
        <v>0</v>
      </c>
      <c r="I24" s="75">
        <f t="shared" si="0"/>
        <v>4</v>
      </c>
      <c r="J24" s="76">
        <f>IF(I24=0,"0,00",I24/SUM(I22:I24)*100)</f>
        <v>1.0610079575596816</v>
      </c>
    </row>
    <row r="25" spans="1:10" x14ac:dyDescent="0.2">
      <c r="A25" s="159"/>
      <c r="B25" s="162"/>
      <c r="C25" s="77"/>
      <c r="D25" s="68" t="s">
        <v>75</v>
      </c>
      <c r="E25" s="42">
        <v>0</v>
      </c>
      <c r="F25" s="42">
        <v>3</v>
      </c>
      <c r="G25" s="42">
        <v>0</v>
      </c>
      <c r="H25" s="42">
        <v>0</v>
      </c>
      <c r="I25" s="42">
        <f t="shared" si="0"/>
        <v>3</v>
      </c>
      <c r="J25" s="69">
        <f>IF(I25=0,"0,00",I25/SUM(I25:I27)*100)</f>
        <v>1.1131725417439702</v>
      </c>
    </row>
    <row r="26" spans="1:10" x14ac:dyDescent="0.2">
      <c r="A26" s="159"/>
      <c r="B26" s="162"/>
      <c r="C26" s="67" t="s">
        <v>80</v>
      </c>
      <c r="D26" s="70" t="s">
        <v>77</v>
      </c>
      <c r="E26" s="71">
        <v>83</v>
      </c>
      <c r="F26" s="71">
        <v>202</v>
      </c>
      <c r="G26" s="71">
        <v>6</v>
      </c>
      <c r="H26" s="71">
        <v>2</v>
      </c>
      <c r="I26" s="71">
        <f t="shared" si="0"/>
        <v>260.5</v>
      </c>
      <c r="J26" s="72">
        <f>IF(I26=0,"0,00",I26/SUM(I25:I27)*100)</f>
        <v>96.66048237476808</v>
      </c>
    </row>
    <row r="27" spans="1:10" x14ac:dyDescent="0.2">
      <c r="A27" s="160"/>
      <c r="B27" s="163"/>
      <c r="C27" s="78" t="s">
        <v>89</v>
      </c>
      <c r="D27" s="74" t="s">
        <v>78</v>
      </c>
      <c r="E27" s="41">
        <v>0</v>
      </c>
      <c r="F27" s="41">
        <v>6</v>
      </c>
      <c r="G27" s="41">
        <v>0</v>
      </c>
      <c r="H27" s="41">
        <v>0</v>
      </c>
      <c r="I27" s="75">
        <f t="shared" si="0"/>
        <v>6</v>
      </c>
      <c r="J27" s="76">
        <f>IF(I27=0,"0,00",I27/SUM(I25:I27)*100)</f>
        <v>2.2263450834879404</v>
      </c>
    </row>
    <row r="28" spans="1:10" x14ac:dyDescent="0.2">
      <c r="A28" s="158" t="s">
        <v>82</v>
      </c>
      <c r="B28" s="161">
        <v>2</v>
      </c>
      <c r="C28" s="79"/>
      <c r="D28" s="68" t="s">
        <v>75</v>
      </c>
      <c r="E28" s="164">
        <v>0</v>
      </c>
      <c r="F28" s="164">
        <v>1</v>
      </c>
      <c r="G28" s="164">
        <v>0</v>
      </c>
      <c r="H28" s="164">
        <v>0</v>
      </c>
      <c r="I28" s="42">
        <f t="shared" si="0"/>
        <v>1</v>
      </c>
      <c r="J28" s="69">
        <f>IF(I28=0,"0,00",I28/SUM(I28:I30)*100)</f>
        <v>0.38314176245210724</v>
      </c>
    </row>
    <row r="29" spans="1:10" x14ac:dyDescent="0.2">
      <c r="A29" s="159"/>
      <c r="B29" s="162"/>
      <c r="C29" s="67" t="s">
        <v>76</v>
      </c>
      <c r="D29" s="70" t="s">
        <v>77</v>
      </c>
      <c r="E29" s="165">
        <v>5</v>
      </c>
      <c r="F29" s="165">
        <v>196</v>
      </c>
      <c r="G29" s="165">
        <v>16</v>
      </c>
      <c r="H29" s="165">
        <v>4</v>
      </c>
      <c r="I29" s="71">
        <f t="shared" si="0"/>
        <v>240.5</v>
      </c>
      <c r="J29" s="72">
        <f>IF(I29=0,"0,00",I29/SUM(I28:I30)*100)</f>
        <v>92.145593869731798</v>
      </c>
    </row>
    <row r="30" spans="1:10" x14ac:dyDescent="0.2">
      <c r="A30" s="159"/>
      <c r="B30" s="162"/>
      <c r="C30" s="73" t="s">
        <v>90</v>
      </c>
      <c r="D30" s="74" t="s">
        <v>78</v>
      </c>
      <c r="E30" s="166">
        <v>0</v>
      </c>
      <c r="F30" s="166">
        <v>17</v>
      </c>
      <c r="G30" s="166">
        <v>0</v>
      </c>
      <c r="H30" s="166">
        <v>1</v>
      </c>
      <c r="I30" s="75">
        <f t="shared" si="0"/>
        <v>19.5</v>
      </c>
      <c r="J30" s="76">
        <f>IF(I30=0,"0,00",I30/SUM(I28:I30)*100)</f>
        <v>7.4712643678160928</v>
      </c>
    </row>
    <row r="31" spans="1:10" x14ac:dyDescent="0.2">
      <c r="A31" s="159"/>
      <c r="B31" s="162"/>
      <c r="C31" s="77"/>
      <c r="D31" s="68" t="s">
        <v>75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79</v>
      </c>
      <c r="D32" s="70" t="s">
        <v>77</v>
      </c>
      <c r="E32" s="165">
        <v>11</v>
      </c>
      <c r="F32" s="165">
        <v>191</v>
      </c>
      <c r="G32" s="165">
        <v>14</v>
      </c>
      <c r="H32" s="165">
        <v>4</v>
      </c>
      <c r="I32" s="71">
        <f t="shared" si="0"/>
        <v>234.5</v>
      </c>
      <c r="J32" s="72">
        <f>IF(I32=0,"0,00",I32/SUM(I31:I33)*100)</f>
        <v>90.192307692307693</v>
      </c>
    </row>
    <row r="33" spans="1:10" x14ac:dyDescent="0.2">
      <c r="A33" s="159"/>
      <c r="B33" s="162"/>
      <c r="C33" s="73" t="s">
        <v>91</v>
      </c>
      <c r="D33" s="74" t="s">
        <v>78</v>
      </c>
      <c r="E33" s="166">
        <v>2</v>
      </c>
      <c r="F33" s="166">
        <v>22</v>
      </c>
      <c r="G33" s="166">
        <v>0</v>
      </c>
      <c r="H33" s="166">
        <v>1</v>
      </c>
      <c r="I33" s="75">
        <f t="shared" si="0"/>
        <v>25.5</v>
      </c>
      <c r="J33" s="76">
        <f>IF(I33=0,"0,00",I33/SUM(I31:I33)*100)</f>
        <v>9.8076923076923084</v>
      </c>
    </row>
    <row r="34" spans="1:10" x14ac:dyDescent="0.2">
      <c r="A34" s="159"/>
      <c r="B34" s="162"/>
      <c r="C34" s="77"/>
      <c r="D34" s="68" t="s">
        <v>75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80</v>
      </c>
      <c r="D35" s="70" t="s">
        <v>77</v>
      </c>
      <c r="E35" s="165">
        <v>5</v>
      </c>
      <c r="F35" s="165">
        <v>152</v>
      </c>
      <c r="G35" s="165">
        <v>29</v>
      </c>
      <c r="H35" s="165">
        <v>2</v>
      </c>
      <c r="I35" s="71">
        <f t="shared" si="0"/>
        <v>217.5</v>
      </c>
      <c r="J35" s="72">
        <f>IF(I35=0,"0,00",I35/SUM(I34:I36)*100)</f>
        <v>92.553191489361694</v>
      </c>
    </row>
    <row r="36" spans="1:10" x14ac:dyDescent="0.2">
      <c r="A36" s="160"/>
      <c r="B36" s="163"/>
      <c r="C36" s="78" t="s">
        <v>92</v>
      </c>
      <c r="D36" s="74" t="s">
        <v>78</v>
      </c>
      <c r="E36" s="166">
        <v>1</v>
      </c>
      <c r="F36" s="166">
        <v>17</v>
      </c>
      <c r="G36" s="166">
        <v>0</v>
      </c>
      <c r="H36" s="166">
        <v>0</v>
      </c>
      <c r="I36" s="75">
        <f t="shared" si="0"/>
        <v>17.5</v>
      </c>
      <c r="J36" s="76">
        <f>IF(I36=0,"0,00",I36/SUM(I34:I36)*100)</f>
        <v>7.4468085106382977</v>
      </c>
    </row>
    <row r="37" spans="1:10" x14ac:dyDescent="0.2">
      <c r="A37" s="158" t="s">
        <v>83</v>
      </c>
      <c r="B37" s="161">
        <v>2</v>
      </c>
      <c r="C37" s="79"/>
      <c r="D37" s="68" t="s">
        <v>75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76</v>
      </c>
      <c r="D38" s="70" t="s">
        <v>77</v>
      </c>
      <c r="E38" s="165">
        <v>2</v>
      </c>
      <c r="F38" s="165">
        <v>144</v>
      </c>
      <c r="G38" s="165">
        <v>16</v>
      </c>
      <c r="H38" s="165">
        <v>3</v>
      </c>
      <c r="I38" s="71">
        <f t="shared" si="0"/>
        <v>184.5</v>
      </c>
      <c r="J38" s="72">
        <f>IF(I38=0,"0,00",I38/SUM(I37:I39)*100)</f>
        <v>90.220048899755497</v>
      </c>
    </row>
    <row r="39" spans="1:10" x14ac:dyDescent="0.2">
      <c r="A39" s="159"/>
      <c r="B39" s="162"/>
      <c r="C39" s="73" t="s">
        <v>93</v>
      </c>
      <c r="D39" s="74" t="s">
        <v>78</v>
      </c>
      <c r="E39" s="166">
        <v>0</v>
      </c>
      <c r="F39" s="166">
        <v>20</v>
      </c>
      <c r="G39" s="166">
        <v>0</v>
      </c>
      <c r="H39" s="166">
        <v>0</v>
      </c>
      <c r="I39" s="75">
        <f t="shared" si="0"/>
        <v>20</v>
      </c>
      <c r="J39" s="76">
        <f>IF(I39=0,"0,00",I39/SUM(I37:I39)*100)</f>
        <v>9.7799511002444994</v>
      </c>
    </row>
    <row r="40" spans="1:10" x14ac:dyDescent="0.2">
      <c r="A40" s="159"/>
      <c r="B40" s="162"/>
      <c r="C40" s="77"/>
      <c r="D40" s="68" t="s">
        <v>75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79</v>
      </c>
      <c r="D41" s="70" t="s">
        <v>77</v>
      </c>
      <c r="E41" s="165">
        <v>4</v>
      </c>
      <c r="F41" s="165">
        <v>163</v>
      </c>
      <c r="G41" s="165">
        <v>12</v>
      </c>
      <c r="H41" s="165">
        <v>2</v>
      </c>
      <c r="I41" s="71">
        <f t="shared" si="0"/>
        <v>194</v>
      </c>
      <c r="J41" s="72">
        <f>IF(I41=0,"0,00",I41/SUM(I40:I42)*100)</f>
        <v>91.294117647058826</v>
      </c>
    </row>
    <row r="42" spans="1:10" x14ac:dyDescent="0.2">
      <c r="A42" s="159"/>
      <c r="B42" s="162"/>
      <c r="C42" s="73" t="s">
        <v>94</v>
      </c>
      <c r="D42" s="74" t="s">
        <v>78</v>
      </c>
      <c r="E42" s="166">
        <v>1</v>
      </c>
      <c r="F42" s="166">
        <v>18</v>
      </c>
      <c r="G42" s="166">
        <v>0</v>
      </c>
      <c r="H42" s="166">
        <v>0</v>
      </c>
      <c r="I42" s="75">
        <f t="shared" si="0"/>
        <v>18.5</v>
      </c>
      <c r="J42" s="76">
        <f>IF(I42=0,"0,00",I42/SUM(I40:I42)*100)</f>
        <v>8.7058823529411757</v>
      </c>
    </row>
    <row r="43" spans="1:10" x14ac:dyDescent="0.2">
      <c r="A43" s="159"/>
      <c r="B43" s="162"/>
      <c r="C43" s="77"/>
      <c r="D43" s="68" t="s">
        <v>75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80</v>
      </c>
      <c r="D44" s="70" t="s">
        <v>77</v>
      </c>
      <c r="E44" s="165">
        <v>7</v>
      </c>
      <c r="F44" s="165">
        <v>156</v>
      </c>
      <c r="G44" s="165">
        <v>28</v>
      </c>
      <c r="H44" s="165">
        <v>1</v>
      </c>
      <c r="I44" s="71">
        <f t="shared" si="0"/>
        <v>218</v>
      </c>
      <c r="J44" s="72">
        <f>IF(I44=0,"0,00",I44/SUM(I43:I45)*100)</f>
        <v>96.035242290748897</v>
      </c>
    </row>
    <row r="45" spans="1:10" x14ac:dyDescent="0.2">
      <c r="A45" s="160"/>
      <c r="B45" s="163"/>
      <c r="C45" s="78" t="s">
        <v>95</v>
      </c>
      <c r="D45" s="74" t="s">
        <v>78</v>
      </c>
      <c r="E45" s="166">
        <v>2</v>
      </c>
      <c r="F45" s="166">
        <v>8</v>
      </c>
      <c r="G45" s="166">
        <v>0</v>
      </c>
      <c r="H45" s="166">
        <v>0</v>
      </c>
      <c r="I45" s="80">
        <f t="shared" si="0"/>
        <v>9</v>
      </c>
      <c r="J45" s="76">
        <f>IF(I45=0,"0,00",I45/SUM(I43:I45)*100)</f>
        <v>3.9647577092511015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2017-12-29T22:42:09Z</dcterms:modified>
</cp:coreProperties>
</file>