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4534\CALLE 45 X CARRERA 36\2014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2" i="4678" l="1"/>
  <c r="F21" i="4678"/>
  <c r="N13" i="4688" s="1"/>
  <c r="F20" i="4678"/>
  <c r="M13" i="4688" s="1"/>
  <c r="F19" i="4678"/>
  <c r="K13" i="4688" s="1"/>
  <c r="F18" i="4678"/>
  <c r="F17" i="4678"/>
  <c r="I13" i="4688" s="1"/>
  <c r="F16" i="4678"/>
  <c r="H13" i="4688" s="1"/>
  <c r="F15" i="4678"/>
  <c r="G13" i="4688" s="1"/>
  <c r="F14" i="4678"/>
  <c r="F13" i="4688" s="1"/>
  <c r="F13" i="4678"/>
  <c r="E13" i="4688" s="1"/>
  <c r="F12" i="4678"/>
  <c r="F11" i="4678"/>
  <c r="C13" i="4688" s="1"/>
  <c r="F10" i="4678"/>
  <c r="B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D13" i="4688"/>
  <c r="J13" i="4688"/>
  <c r="O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U23" i="4684"/>
  <c r="AL32" i="4688"/>
  <c r="BZ22" i="4688" s="1"/>
  <c r="U23" i="4678"/>
  <c r="R32" i="4688"/>
  <c r="BG22" i="4688" s="1"/>
  <c r="AO32" i="4688"/>
  <c r="CC22" i="4688" s="1"/>
  <c r="AJ32" i="4688"/>
  <c r="BX22" i="4688" s="1"/>
  <c r="Z32" i="4688"/>
  <c r="BO22" i="4688" s="1"/>
  <c r="S32" i="4688"/>
  <c r="BH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D21" i="4688"/>
  <c r="G2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<sst xmlns="http://schemas.openxmlformats.org/spreadsheetml/2006/main" count="423" uniqueCount="118">
  <si>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</si>
  <si>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</si>
  <si>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</si>
  <si>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</si>
  <si>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</si>
  <si>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</si>
  <si>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</si>
  <si>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</si>
  <si>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</si>
  <si>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</si>
  <si>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</si>
  <si>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</si>
  <si>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</si>
  <si>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</si>
  <si>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</si>
  <si>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</si>
  <si>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</si>
  <si>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</si>
  <si>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</si>
  <si>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</si>
  <si>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</si>
  <si>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</si>
  <si>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</si>
  <si>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</si>
  <si>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</si>
  <si>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</si>
  <si>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</si>
  <si>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</si>
  <si>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</si>
  <si>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</si>
  <si>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</si>
  <si>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</si>
  <si>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</si>
  <si>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</si>
  <si>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</si>
  <si>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</si>
  <si>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</si>
  <si>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</si>
  <si>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</si>
  <si>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</si>
  <si>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</si>
  <si>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</si>
  <si>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</si>
  <si>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</si>
  <si>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</si>
  <si>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</si>
  <si>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</si>
  <si>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</si>
  <si>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</si>
  <si>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</si>
  <si>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</si>
  <si>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</si>
  <si>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</si>
  <si>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</si>
  <si>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</si>
  <si>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</si>
  <si>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</si>
  <si>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</si>
  <si>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</si>
  <si>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</si>
  <si>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</si>
  <si>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</si>
  <si>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</si>
  <si>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</si>
  <si>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</si>
  <si>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</si>
  <si>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</si>
  <si>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</si>
  <si>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</si>
  <si>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</si>
  <si>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</si>
  <si>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</si>
  <si>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</si>
  <si>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</si>
  <si>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</si>
  <si>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</si>
  <si>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</si>
  <si>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</si>
  <si>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</si>
  <si>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</si>
  <si>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</si>
  <si>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</si>
  <si>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</si>
  <si>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</si>
  <si>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</si>
  <si>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</si>
  <si>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</si>
  <si>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</si>
  <si>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</si>
  <si>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</si>
  <si>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</si>
  <si>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</si>
  <si>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</si>
  <si>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</si>
  <si>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</si>
  <si>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</si>
  <si>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</si>
  <si>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</si>
  <si>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</si>
  <si>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</si>
  <si>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</si>
  <si>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</si>
  <si>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</si>
  <si>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</si>
  <si>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</si>
  <si>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</si>
  <si>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</si>
  <si>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</si>
  <si>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</si>
  <si>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</si>
  <si>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</si>
  <si>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</si>
  <si>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</si>
  <si>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CALLE 45 X CARRERA</t>
  </si>
  <si>
    <t>CALLE 45 X CARRERA 36</t>
  </si>
  <si>
    <t>GEOVANNIS GONZALEZ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</si>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</sst>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187.5</c:v>
                </c:pt>
                <c:pt idx="1">
                  <c:v>253</c:v>
                </c:pt>
                <c:pt idx="2">
                  <c:v>260</c:v>
                </c:pt>
                <c:pt idx="3">
                  <c:v>232</c:v>
                </c:pt>
                <c:pt idx="4">
                  <c:v>232</c:v>
                </c:pt>
                <c:pt idx="5">
                  <c:v>243</c:v>
                </c:pt>
                <c:pt idx="6">
                  <c:v>202.5</c:v>
                </c:pt>
                <c:pt idx="7">
                  <c:v>243.5</c:v>
                </c:pt>
                <c:pt idx="8">
                  <c:v>196.5</c:v>
                </c:pt>
                <c:pt idx="9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401400"/>
        <c:axId val="486401792"/>
      </c:barChart>
      <c:catAx>
        <c:axId val="48640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40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40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40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932.5</c:v>
                </c:pt>
                <c:pt idx="4">
                  <c:v>977</c:v>
                </c:pt>
                <c:pt idx="5">
                  <c:v>967</c:v>
                </c:pt>
                <c:pt idx="6">
                  <c:v>909.5</c:v>
                </c:pt>
                <c:pt idx="7">
                  <c:v>921</c:v>
                </c:pt>
                <c:pt idx="8">
                  <c:v>885.5</c:v>
                </c:pt>
                <c:pt idx="9">
                  <c:v>852</c:v>
                </c:pt>
                <c:pt idx="13">
                  <c:v>1033</c:v>
                </c:pt>
                <c:pt idx="14">
                  <c:v>1048.5</c:v>
                </c:pt>
                <c:pt idx="15">
                  <c:v>1091</c:v>
                </c:pt>
                <c:pt idx="16">
                  <c:v>1106.5</c:v>
                </c:pt>
                <c:pt idx="17">
                  <c:v>1126.5</c:v>
                </c:pt>
                <c:pt idx="18">
                  <c:v>1095</c:v>
                </c:pt>
                <c:pt idx="19">
                  <c:v>1006.5</c:v>
                </c:pt>
                <c:pt idx="20">
                  <c:v>936</c:v>
                </c:pt>
                <c:pt idx="21">
                  <c:v>895.5</c:v>
                </c:pt>
                <c:pt idx="22">
                  <c:v>888</c:v>
                </c:pt>
                <c:pt idx="23">
                  <c:v>912.5</c:v>
                </c:pt>
                <c:pt idx="24">
                  <c:v>903.5</c:v>
                </c:pt>
                <c:pt idx="25">
                  <c:v>897.5</c:v>
                </c:pt>
                <c:pt idx="29">
                  <c:v>1055.5</c:v>
                </c:pt>
                <c:pt idx="30">
                  <c:v>1054.5</c:v>
                </c:pt>
                <c:pt idx="31">
                  <c:v>1106</c:v>
                </c:pt>
                <c:pt idx="32">
                  <c:v>1066</c:v>
                </c:pt>
                <c:pt idx="33">
                  <c:v>1159</c:v>
                </c:pt>
                <c:pt idx="34">
                  <c:v>1246.5</c:v>
                </c:pt>
                <c:pt idx="35">
                  <c:v>1304</c:v>
                </c:pt>
                <c:pt idx="36">
                  <c:v>1344.5</c:v>
                </c:pt>
                <c:pt idx="37">
                  <c:v>1379.5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1158.5</c:v>
                </c:pt>
                <c:pt idx="4">
                  <c:v>1135.5</c:v>
                </c:pt>
                <c:pt idx="5">
                  <c:v>1143</c:v>
                </c:pt>
                <c:pt idx="6">
                  <c:v>1174</c:v>
                </c:pt>
                <c:pt idx="7">
                  <c:v>1214</c:v>
                </c:pt>
                <c:pt idx="8">
                  <c:v>1196.5</c:v>
                </c:pt>
                <c:pt idx="9">
                  <c:v>1143.5</c:v>
                </c:pt>
                <c:pt idx="13">
                  <c:v>978</c:v>
                </c:pt>
                <c:pt idx="14">
                  <c:v>951</c:v>
                </c:pt>
                <c:pt idx="15">
                  <c:v>956</c:v>
                </c:pt>
                <c:pt idx="16">
                  <c:v>939.5</c:v>
                </c:pt>
                <c:pt idx="17">
                  <c:v>834.5</c:v>
                </c:pt>
                <c:pt idx="18">
                  <c:v>809.5</c:v>
                </c:pt>
                <c:pt idx="19">
                  <c:v>807</c:v>
                </c:pt>
                <c:pt idx="20">
                  <c:v>895.5</c:v>
                </c:pt>
                <c:pt idx="21">
                  <c:v>1026.5</c:v>
                </c:pt>
                <c:pt idx="22">
                  <c:v>1059</c:v>
                </c:pt>
                <c:pt idx="23">
                  <c:v>1090</c:v>
                </c:pt>
                <c:pt idx="24">
                  <c:v>1069</c:v>
                </c:pt>
                <c:pt idx="25">
                  <c:v>1015</c:v>
                </c:pt>
                <c:pt idx="29">
                  <c:v>1056.5</c:v>
                </c:pt>
                <c:pt idx="30">
                  <c:v>1043.5</c:v>
                </c:pt>
                <c:pt idx="31">
                  <c:v>994</c:v>
                </c:pt>
                <c:pt idx="32">
                  <c:v>996.5</c:v>
                </c:pt>
                <c:pt idx="33">
                  <c:v>1005.5</c:v>
                </c:pt>
                <c:pt idx="34">
                  <c:v>1026</c:v>
                </c:pt>
                <c:pt idx="35">
                  <c:v>1041</c:v>
                </c:pt>
                <c:pt idx="36">
                  <c:v>1029.5</c:v>
                </c:pt>
                <c:pt idx="37">
                  <c:v>983.5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2091</c:v>
                </c:pt>
                <c:pt idx="4">
                  <c:v>2112.5</c:v>
                </c:pt>
                <c:pt idx="5">
                  <c:v>2110</c:v>
                </c:pt>
                <c:pt idx="6">
                  <c:v>2083.5</c:v>
                </c:pt>
                <c:pt idx="7">
                  <c:v>2135</c:v>
                </c:pt>
                <c:pt idx="8">
                  <c:v>2082</c:v>
                </c:pt>
                <c:pt idx="9">
                  <c:v>1995.5</c:v>
                </c:pt>
                <c:pt idx="13">
                  <c:v>2011</c:v>
                </c:pt>
                <c:pt idx="14">
                  <c:v>1999.5</c:v>
                </c:pt>
                <c:pt idx="15">
                  <c:v>2047</c:v>
                </c:pt>
                <c:pt idx="16">
                  <c:v>2046</c:v>
                </c:pt>
                <c:pt idx="17">
                  <c:v>1961</c:v>
                </c:pt>
                <c:pt idx="18">
                  <c:v>1904.5</c:v>
                </c:pt>
                <c:pt idx="19">
                  <c:v>1813.5</c:v>
                </c:pt>
                <c:pt idx="20">
                  <c:v>1831.5</c:v>
                </c:pt>
                <c:pt idx="21">
                  <c:v>1922</c:v>
                </c:pt>
                <c:pt idx="22">
                  <c:v>1947</c:v>
                </c:pt>
                <c:pt idx="23">
                  <c:v>2002.5</c:v>
                </c:pt>
                <c:pt idx="24">
                  <c:v>1972.5</c:v>
                </c:pt>
                <c:pt idx="25">
                  <c:v>1912.5</c:v>
                </c:pt>
                <c:pt idx="29">
                  <c:v>2112</c:v>
                </c:pt>
                <c:pt idx="30">
                  <c:v>2098</c:v>
                </c:pt>
                <c:pt idx="31">
                  <c:v>2100</c:v>
                </c:pt>
                <c:pt idx="32">
                  <c:v>2062.5</c:v>
                </c:pt>
                <c:pt idx="33">
                  <c:v>2164.5</c:v>
                </c:pt>
                <c:pt idx="34">
                  <c:v>2272.5</c:v>
                </c:pt>
                <c:pt idx="35">
                  <c:v>2345</c:v>
                </c:pt>
                <c:pt idx="36">
                  <c:v>2374</c:v>
                </c:pt>
                <c:pt idx="37">
                  <c:v>2363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39112"/>
        <c:axId val="345539504"/>
      </c:lineChart>
      <c:catAx>
        <c:axId val="345539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553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539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5539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247.5</c:v>
                </c:pt>
                <c:pt idx="1">
                  <c:v>251</c:v>
                </c:pt>
                <c:pt idx="2">
                  <c:v>271</c:v>
                </c:pt>
                <c:pt idx="3">
                  <c:v>263.5</c:v>
                </c:pt>
                <c:pt idx="4">
                  <c:v>263</c:v>
                </c:pt>
                <c:pt idx="5">
                  <c:v>293.5</c:v>
                </c:pt>
                <c:pt idx="6">
                  <c:v>286.5</c:v>
                </c:pt>
                <c:pt idx="7">
                  <c:v>283.5</c:v>
                </c:pt>
                <c:pt idx="8">
                  <c:v>231.5</c:v>
                </c:pt>
                <c:pt idx="9">
                  <c:v>205</c:v>
                </c:pt>
                <c:pt idx="10">
                  <c:v>216</c:v>
                </c:pt>
                <c:pt idx="11">
                  <c:v>243</c:v>
                </c:pt>
                <c:pt idx="12">
                  <c:v>224</c:v>
                </c:pt>
                <c:pt idx="13">
                  <c:v>229.5</c:v>
                </c:pt>
                <c:pt idx="14">
                  <c:v>207</c:v>
                </c:pt>
                <c:pt idx="15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363880"/>
        <c:axId val="371365056"/>
      </c:barChart>
      <c:catAx>
        <c:axId val="37136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36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36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36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244.5</c:v>
                </c:pt>
                <c:pt idx="1">
                  <c:v>252</c:v>
                </c:pt>
                <c:pt idx="2">
                  <c:v>337</c:v>
                </c:pt>
                <c:pt idx="3">
                  <c:v>222</c:v>
                </c:pt>
                <c:pt idx="4">
                  <c:v>243.5</c:v>
                </c:pt>
                <c:pt idx="5">
                  <c:v>303.5</c:v>
                </c:pt>
                <c:pt idx="6">
                  <c:v>297</c:v>
                </c:pt>
                <c:pt idx="7">
                  <c:v>315</c:v>
                </c:pt>
                <c:pt idx="8">
                  <c:v>331</c:v>
                </c:pt>
                <c:pt idx="9">
                  <c:v>361</c:v>
                </c:pt>
                <c:pt idx="10">
                  <c:v>337.5</c:v>
                </c:pt>
                <c:pt idx="11">
                  <c:v>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166680"/>
        <c:axId val="285167072"/>
      </c:barChart>
      <c:catAx>
        <c:axId val="28516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1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16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16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313</c:v>
                </c:pt>
                <c:pt idx="1">
                  <c:v>301</c:v>
                </c:pt>
                <c:pt idx="2">
                  <c:v>284.5</c:v>
                </c:pt>
                <c:pt idx="3">
                  <c:v>260</c:v>
                </c:pt>
                <c:pt idx="4">
                  <c:v>290</c:v>
                </c:pt>
                <c:pt idx="5">
                  <c:v>308.5</c:v>
                </c:pt>
                <c:pt idx="6">
                  <c:v>315.5</c:v>
                </c:pt>
                <c:pt idx="7">
                  <c:v>300</c:v>
                </c:pt>
                <c:pt idx="8">
                  <c:v>272.5</c:v>
                </c:pt>
                <c:pt idx="9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167856"/>
        <c:axId val="364112528"/>
      </c:barChart>
      <c:catAx>
        <c:axId val="28516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11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16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256.5</c:v>
                </c:pt>
                <c:pt idx="1">
                  <c:v>290</c:v>
                </c:pt>
                <c:pt idx="2">
                  <c:v>246.5</c:v>
                </c:pt>
                <c:pt idx="3">
                  <c:v>263.5</c:v>
                </c:pt>
                <c:pt idx="4">
                  <c:v>243.5</c:v>
                </c:pt>
                <c:pt idx="5">
                  <c:v>240.5</c:v>
                </c:pt>
                <c:pt idx="6">
                  <c:v>249</c:v>
                </c:pt>
                <c:pt idx="7">
                  <c:v>272.5</c:v>
                </c:pt>
                <c:pt idx="8">
                  <c:v>264</c:v>
                </c:pt>
                <c:pt idx="9">
                  <c:v>255.5</c:v>
                </c:pt>
                <c:pt idx="10">
                  <c:v>237.5</c:v>
                </c:pt>
                <c:pt idx="11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113312"/>
        <c:axId val="364113704"/>
      </c:barChart>
      <c:catAx>
        <c:axId val="36411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11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263.5</c:v>
                </c:pt>
                <c:pt idx="1">
                  <c:v>222</c:v>
                </c:pt>
                <c:pt idx="2">
                  <c:v>215</c:v>
                </c:pt>
                <c:pt idx="3">
                  <c:v>277.5</c:v>
                </c:pt>
                <c:pt idx="4">
                  <c:v>236.5</c:v>
                </c:pt>
                <c:pt idx="5">
                  <c:v>227</c:v>
                </c:pt>
                <c:pt idx="6">
                  <c:v>198.5</c:v>
                </c:pt>
                <c:pt idx="7">
                  <c:v>172.5</c:v>
                </c:pt>
                <c:pt idx="8">
                  <c:v>211.5</c:v>
                </c:pt>
                <c:pt idx="9">
                  <c:v>224.5</c:v>
                </c:pt>
                <c:pt idx="10">
                  <c:v>287</c:v>
                </c:pt>
                <c:pt idx="11">
                  <c:v>303.5</c:v>
                </c:pt>
                <c:pt idx="12">
                  <c:v>244</c:v>
                </c:pt>
                <c:pt idx="13">
                  <c:v>255.5</c:v>
                </c:pt>
                <c:pt idx="14">
                  <c:v>266</c:v>
                </c:pt>
                <c:pt idx="15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975008"/>
        <c:axId val="281975400"/>
      </c:barChart>
      <c:catAx>
        <c:axId val="2819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7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500.5</c:v>
                </c:pt>
                <c:pt idx="1">
                  <c:v>554</c:v>
                </c:pt>
                <c:pt idx="2">
                  <c:v>544.5</c:v>
                </c:pt>
                <c:pt idx="3">
                  <c:v>492</c:v>
                </c:pt>
                <c:pt idx="4">
                  <c:v>522</c:v>
                </c:pt>
                <c:pt idx="5">
                  <c:v>551.5</c:v>
                </c:pt>
                <c:pt idx="6">
                  <c:v>518</c:v>
                </c:pt>
                <c:pt idx="7">
                  <c:v>543.5</c:v>
                </c:pt>
                <c:pt idx="8">
                  <c:v>469</c:v>
                </c:pt>
                <c:pt idx="9">
                  <c:v>465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976184"/>
        <c:axId val="281976576"/>
      </c:barChart>
      <c:catAx>
        <c:axId val="28197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7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501</c:v>
                </c:pt>
                <c:pt idx="1">
                  <c:v>542</c:v>
                </c:pt>
                <c:pt idx="2">
                  <c:v>583.5</c:v>
                </c:pt>
                <c:pt idx="3">
                  <c:v>485.5</c:v>
                </c:pt>
                <c:pt idx="4">
                  <c:v>487</c:v>
                </c:pt>
                <c:pt idx="5">
                  <c:v>544</c:v>
                </c:pt>
                <c:pt idx="6">
                  <c:v>546</c:v>
                </c:pt>
                <c:pt idx="7">
                  <c:v>587.5</c:v>
                </c:pt>
                <c:pt idx="8">
                  <c:v>595</c:v>
                </c:pt>
                <c:pt idx="9">
                  <c:v>616.5</c:v>
                </c:pt>
                <c:pt idx="10">
                  <c:v>575</c:v>
                </c:pt>
                <c:pt idx="11">
                  <c:v>576.5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618976"/>
        <c:axId val="348619368"/>
      </c:barChart>
      <c:catAx>
        <c:axId val="34861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61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61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61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511</c:v>
                </c:pt>
                <c:pt idx="1">
                  <c:v>473</c:v>
                </c:pt>
                <c:pt idx="2">
                  <c:v>486</c:v>
                </c:pt>
                <c:pt idx="3">
                  <c:v>541</c:v>
                </c:pt>
                <c:pt idx="4">
                  <c:v>499.5</c:v>
                </c:pt>
                <c:pt idx="5">
                  <c:v>520.5</c:v>
                </c:pt>
                <c:pt idx="6">
                  <c:v>485</c:v>
                </c:pt>
                <c:pt idx="7">
                  <c:v>456</c:v>
                </c:pt>
                <c:pt idx="8">
                  <c:v>443</c:v>
                </c:pt>
                <c:pt idx="9">
                  <c:v>429.5</c:v>
                </c:pt>
                <c:pt idx="10">
                  <c:v>503</c:v>
                </c:pt>
                <c:pt idx="11">
                  <c:v>546.5</c:v>
                </c:pt>
                <c:pt idx="12">
                  <c:v>468</c:v>
                </c:pt>
                <c:pt idx="13">
                  <c:v>485</c:v>
                </c:pt>
                <c:pt idx="14">
                  <c:v>473</c:v>
                </c:pt>
                <c:pt idx="15">
                  <c:v>486.5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620152"/>
        <c:axId val="345538328"/>
      </c:barChart>
      <c:catAx>
        <c:axId val="34862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553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53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62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L6" sqref="L6:N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">
        <v>60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114</v>
      </c>
      <c r="E5" s="95"/>
      <c r="F5" s="95"/>
      <c r="G5" s="95"/>
      <c r="H5" s="95"/>
      <c r="I5" s="85" t="s">
        <v>53</v>
      </c>
      <c r="J5" s="85"/>
      <c r="K5" s="85"/>
      <c r="L5" s="96">
        <v>4536</v>
      </c>
      <c r="M5" s="96"/>
      <c r="N5" s="96"/>
      <c r="O5" s="12"/>
      <c r="P5" s="85" t="s">
        <v>57</v>
      </c>
      <c r="Q5" s="85"/>
      <c r="R5" s="85"/>
      <c r="S5" s="94" t="s">
        <v>63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92" t="s">
        <v>115</v>
      </c>
      <c r="E6" s="92"/>
      <c r="F6" s="92"/>
      <c r="G6" s="92"/>
      <c r="H6" s="92"/>
      <c r="I6" s="85" t="s">
        <v>59</v>
      </c>
      <c r="J6" s="85"/>
      <c r="K6" s="85"/>
      <c r="L6" s="97">
        <v>2</v>
      </c>
      <c r="M6" s="97"/>
      <c r="N6" s="97"/>
      <c r="O6" s="42"/>
      <c r="P6" s="85" t="s">
        <v>58</v>
      </c>
      <c r="Q6" s="85"/>
      <c r="R6" s="85"/>
      <c r="S6" s="90">
        <v>41758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4</v>
      </c>
      <c r="C10" s="46">
        <v>168</v>
      </c>
      <c r="D10" s="46">
        <v>5</v>
      </c>
      <c r="E10" s="46">
        <v>3</v>
      </c>
      <c r="F10" s="6">
        <f t="shared" ref="F10:F22" si="0">B10*0.5+C10*1+D10*2+E10*2.5</f>
        <v>187.5</v>
      </c>
      <c r="G10" s="2"/>
      <c r="H10" s="19" t="s">
        <v>4</v>
      </c>
      <c r="I10" s="46">
        <v>7</v>
      </c>
      <c r="J10" s="46">
        <v>227</v>
      </c>
      <c r="K10" s="46">
        <v>4</v>
      </c>
      <c r="L10" s="46">
        <v>10</v>
      </c>
      <c r="M10" s="6">
        <f t="shared" ref="M10:M22" si="1">I10*0.5+J10*1+K10*2+L10*2.5</f>
        <v>263.5</v>
      </c>
      <c r="N10" s="9">
        <f>F20+F21+F22+M10</f>
        <v>1033</v>
      </c>
      <c r="O10" s="19" t="s">
        <v>43</v>
      </c>
      <c r="P10" s="46">
        <v>6</v>
      </c>
      <c r="Q10" s="46">
        <v>213</v>
      </c>
      <c r="R10" s="46">
        <v>3</v>
      </c>
      <c r="S10" s="46">
        <v>9</v>
      </c>
      <c r="T10" s="6">
        <f t="shared" ref="T10:T21" si="2">P10*0.5+Q10*1+R10*2+S10*2.5</f>
        <v>244.5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209</v>
      </c>
      <c r="D11" s="46">
        <v>9</v>
      </c>
      <c r="E11" s="46">
        <v>9</v>
      </c>
      <c r="F11" s="6">
        <f t="shared" si="0"/>
        <v>253</v>
      </c>
      <c r="G11" s="2"/>
      <c r="H11" s="19" t="s">
        <v>5</v>
      </c>
      <c r="I11" s="46">
        <v>20</v>
      </c>
      <c r="J11" s="46">
        <v>227</v>
      </c>
      <c r="K11" s="46">
        <v>3</v>
      </c>
      <c r="L11" s="46">
        <v>8</v>
      </c>
      <c r="M11" s="6">
        <f t="shared" si="1"/>
        <v>263</v>
      </c>
      <c r="N11" s="9">
        <f>F21+F22+M10+M11</f>
        <v>1048.5</v>
      </c>
      <c r="O11" s="19" t="s">
        <v>44</v>
      </c>
      <c r="P11" s="46">
        <v>4</v>
      </c>
      <c r="Q11" s="46">
        <v>227</v>
      </c>
      <c r="R11" s="46">
        <v>4</v>
      </c>
      <c r="S11" s="46">
        <v>6</v>
      </c>
      <c r="T11" s="6">
        <f t="shared" si="2"/>
        <v>252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227</v>
      </c>
      <c r="D12" s="46">
        <v>11</v>
      </c>
      <c r="E12" s="46">
        <v>4</v>
      </c>
      <c r="F12" s="6">
        <f t="shared" si="0"/>
        <v>260</v>
      </c>
      <c r="G12" s="2"/>
      <c r="H12" s="19" t="s">
        <v>6</v>
      </c>
      <c r="I12" s="46">
        <v>14</v>
      </c>
      <c r="J12" s="46">
        <v>255</v>
      </c>
      <c r="K12" s="46">
        <v>7</v>
      </c>
      <c r="L12" s="46">
        <v>7</v>
      </c>
      <c r="M12" s="6">
        <f t="shared" si="1"/>
        <v>293.5</v>
      </c>
      <c r="N12" s="2">
        <f>F22+M10+M11+M12</f>
        <v>1091</v>
      </c>
      <c r="O12" s="19" t="s">
        <v>32</v>
      </c>
      <c r="P12" s="46">
        <v>5</v>
      </c>
      <c r="Q12" s="46">
        <v>297</v>
      </c>
      <c r="R12" s="46">
        <v>5</v>
      </c>
      <c r="S12" s="46">
        <v>11</v>
      </c>
      <c r="T12" s="6">
        <f t="shared" si="2"/>
        <v>337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194</v>
      </c>
      <c r="D13" s="46">
        <v>17</v>
      </c>
      <c r="E13" s="46">
        <v>1</v>
      </c>
      <c r="F13" s="6">
        <f t="shared" si="0"/>
        <v>232</v>
      </c>
      <c r="G13" s="2">
        <f t="shared" ref="G13:G19" si="3">F10+F11+F12+F13</f>
        <v>932.5</v>
      </c>
      <c r="H13" s="19" t="s">
        <v>7</v>
      </c>
      <c r="I13" s="46">
        <v>7</v>
      </c>
      <c r="J13" s="46">
        <v>265</v>
      </c>
      <c r="K13" s="46">
        <v>4</v>
      </c>
      <c r="L13" s="46">
        <v>4</v>
      </c>
      <c r="M13" s="6">
        <f t="shared" si="1"/>
        <v>286.5</v>
      </c>
      <c r="N13" s="2">
        <f t="shared" ref="N13:N18" si="4">M10+M11+M12+M13</f>
        <v>1106.5</v>
      </c>
      <c r="O13" s="19" t="s">
        <v>33</v>
      </c>
      <c r="P13" s="46">
        <v>2</v>
      </c>
      <c r="Q13" s="46">
        <v>197</v>
      </c>
      <c r="R13" s="46">
        <v>2</v>
      </c>
      <c r="S13" s="46">
        <v>8</v>
      </c>
      <c r="T13" s="6">
        <f t="shared" si="2"/>
        <v>222</v>
      </c>
      <c r="U13" s="2">
        <f t="shared" ref="U13:U21" si="5">T10+T11+T12+T13</f>
        <v>1055.5</v>
      </c>
      <c r="AB13" s="48">
        <v>241</v>
      </c>
    </row>
    <row r="14" spans="1:28" ht="24" customHeight="1" x14ac:dyDescent="0.2">
      <c r="A14" s="18" t="s">
        <v>21</v>
      </c>
      <c r="B14" s="46">
        <v>4</v>
      </c>
      <c r="C14" s="46">
        <v>200</v>
      </c>
      <c r="D14" s="46">
        <v>5</v>
      </c>
      <c r="E14" s="46">
        <v>8</v>
      </c>
      <c r="F14" s="6">
        <f t="shared" si="0"/>
        <v>232</v>
      </c>
      <c r="G14" s="2">
        <f t="shared" si="3"/>
        <v>977</v>
      </c>
      <c r="H14" s="19" t="s">
        <v>9</v>
      </c>
      <c r="I14" s="46">
        <v>5</v>
      </c>
      <c r="J14" s="46">
        <v>251</v>
      </c>
      <c r="K14" s="46">
        <v>5</v>
      </c>
      <c r="L14" s="46">
        <v>8</v>
      </c>
      <c r="M14" s="6">
        <f t="shared" si="1"/>
        <v>283.5</v>
      </c>
      <c r="N14" s="2">
        <f t="shared" si="4"/>
        <v>1126.5</v>
      </c>
      <c r="O14" s="19" t="s">
        <v>29</v>
      </c>
      <c r="P14" s="45">
        <v>3</v>
      </c>
      <c r="Q14" s="45">
        <v>216</v>
      </c>
      <c r="R14" s="45">
        <v>3</v>
      </c>
      <c r="S14" s="45">
        <v>8</v>
      </c>
      <c r="T14" s="6">
        <f t="shared" si="2"/>
        <v>243.5</v>
      </c>
      <c r="U14" s="2">
        <f t="shared" si="5"/>
        <v>1054.5</v>
      </c>
      <c r="AB14" s="48">
        <v>250</v>
      </c>
    </row>
    <row r="15" spans="1:28" ht="24" customHeight="1" x14ac:dyDescent="0.2">
      <c r="A15" s="18" t="s">
        <v>23</v>
      </c>
      <c r="B15" s="46">
        <v>4</v>
      </c>
      <c r="C15" s="46">
        <v>223</v>
      </c>
      <c r="D15" s="46">
        <v>4</v>
      </c>
      <c r="E15" s="46">
        <v>4</v>
      </c>
      <c r="F15" s="6">
        <f t="shared" si="0"/>
        <v>243</v>
      </c>
      <c r="G15" s="2">
        <f t="shared" si="3"/>
        <v>967</v>
      </c>
      <c r="H15" s="19" t="s">
        <v>12</v>
      </c>
      <c r="I15" s="46">
        <v>4</v>
      </c>
      <c r="J15" s="46">
        <v>204</v>
      </c>
      <c r="K15" s="46">
        <v>4</v>
      </c>
      <c r="L15" s="46">
        <v>7</v>
      </c>
      <c r="M15" s="6">
        <f t="shared" si="1"/>
        <v>231.5</v>
      </c>
      <c r="N15" s="2">
        <f t="shared" si="4"/>
        <v>1095</v>
      </c>
      <c r="O15" s="18" t="s">
        <v>30</v>
      </c>
      <c r="P15" s="46">
        <v>2</v>
      </c>
      <c r="Q15" s="46">
        <v>262</v>
      </c>
      <c r="R15" s="45">
        <v>4</v>
      </c>
      <c r="S15" s="46">
        <v>13</v>
      </c>
      <c r="T15" s="6">
        <f t="shared" si="2"/>
        <v>303.5</v>
      </c>
      <c r="U15" s="2">
        <f t="shared" si="5"/>
        <v>1106</v>
      </c>
      <c r="AB15" s="48">
        <v>262</v>
      </c>
    </row>
    <row r="16" spans="1:28" ht="24" customHeight="1" x14ac:dyDescent="0.2">
      <c r="A16" s="18" t="s">
        <v>39</v>
      </c>
      <c r="B16" s="46">
        <v>13</v>
      </c>
      <c r="C16" s="46">
        <v>180</v>
      </c>
      <c r="D16" s="46">
        <v>3</v>
      </c>
      <c r="E16" s="46">
        <v>4</v>
      </c>
      <c r="F16" s="6">
        <f t="shared" si="0"/>
        <v>202.5</v>
      </c>
      <c r="G16" s="2">
        <f t="shared" si="3"/>
        <v>909.5</v>
      </c>
      <c r="H16" s="19" t="s">
        <v>15</v>
      </c>
      <c r="I16" s="46">
        <v>5</v>
      </c>
      <c r="J16" s="46">
        <v>180</v>
      </c>
      <c r="K16" s="46">
        <v>5</v>
      </c>
      <c r="L16" s="46">
        <v>5</v>
      </c>
      <c r="M16" s="6">
        <f t="shared" si="1"/>
        <v>205</v>
      </c>
      <c r="N16" s="2">
        <f t="shared" si="4"/>
        <v>1006.5</v>
      </c>
      <c r="O16" s="19" t="s">
        <v>8</v>
      </c>
      <c r="P16" s="46">
        <v>6</v>
      </c>
      <c r="Q16" s="46">
        <v>259</v>
      </c>
      <c r="R16" s="46">
        <v>5</v>
      </c>
      <c r="S16" s="46">
        <v>10</v>
      </c>
      <c r="T16" s="6">
        <f t="shared" si="2"/>
        <v>297</v>
      </c>
      <c r="U16" s="2">
        <f t="shared" si="5"/>
        <v>1066</v>
      </c>
      <c r="AB16" s="48">
        <v>270.5</v>
      </c>
    </row>
    <row r="17" spans="1:28" ht="24" customHeight="1" x14ac:dyDescent="0.2">
      <c r="A17" s="18" t="s">
        <v>40</v>
      </c>
      <c r="B17" s="46">
        <v>4</v>
      </c>
      <c r="C17" s="46">
        <v>218</v>
      </c>
      <c r="D17" s="46">
        <v>3</v>
      </c>
      <c r="E17" s="46">
        <v>7</v>
      </c>
      <c r="F17" s="6">
        <f t="shared" si="0"/>
        <v>243.5</v>
      </c>
      <c r="G17" s="2">
        <f t="shared" si="3"/>
        <v>921</v>
      </c>
      <c r="H17" s="19" t="s">
        <v>18</v>
      </c>
      <c r="I17" s="46">
        <v>3</v>
      </c>
      <c r="J17" s="46">
        <v>191</v>
      </c>
      <c r="K17" s="46">
        <v>3</v>
      </c>
      <c r="L17" s="46">
        <v>7</v>
      </c>
      <c r="M17" s="6">
        <f t="shared" si="1"/>
        <v>216</v>
      </c>
      <c r="N17" s="2">
        <f t="shared" si="4"/>
        <v>936</v>
      </c>
      <c r="O17" s="19" t="s">
        <v>10</v>
      </c>
      <c r="P17" s="46">
        <v>7</v>
      </c>
      <c r="Q17" s="46">
        <v>290</v>
      </c>
      <c r="R17" s="46">
        <v>2</v>
      </c>
      <c r="S17" s="46">
        <v>7</v>
      </c>
      <c r="T17" s="6">
        <f t="shared" si="2"/>
        <v>315</v>
      </c>
      <c r="U17" s="2">
        <f t="shared" si="5"/>
        <v>1159</v>
      </c>
      <c r="AB17" s="48">
        <v>289.5</v>
      </c>
    </row>
    <row r="18" spans="1:28" ht="24" customHeight="1" x14ac:dyDescent="0.2">
      <c r="A18" s="18" t="s">
        <v>41</v>
      </c>
      <c r="B18" s="46">
        <v>1</v>
      </c>
      <c r="C18" s="46">
        <v>178</v>
      </c>
      <c r="D18" s="46">
        <v>4</v>
      </c>
      <c r="E18" s="46">
        <v>4</v>
      </c>
      <c r="F18" s="6">
        <f t="shared" si="0"/>
        <v>196.5</v>
      </c>
      <c r="G18" s="2">
        <f t="shared" si="3"/>
        <v>885.5</v>
      </c>
      <c r="H18" s="19" t="s">
        <v>20</v>
      </c>
      <c r="I18" s="46">
        <v>1</v>
      </c>
      <c r="J18" s="46">
        <v>212</v>
      </c>
      <c r="K18" s="46">
        <v>4</v>
      </c>
      <c r="L18" s="46">
        <v>9</v>
      </c>
      <c r="M18" s="6">
        <f t="shared" si="1"/>
        <v>243</v>
      </c>
      <c r="N18" s="2">
        <f t="shared" si="4"/>
        <v>895.5</v>
      </c>
      <c r="O18" s="19" t="s">
        <v>13</v>
      </c>
      <c r="P18" s="46">
        <v>3</v>
      </c>
      <c r="Q18" s="46">
        <v>295</v>
      </c>
      <c r="R18" s="46">
        <v>6</v>
      </c>
      <c r="S18" s="46">
        <v>9</v>
      </c>
      <c r="T18" s="6">
        <f t="shared" si="2"/>
        <v>331</v>
      </c>
      <c r="U18" s="2">
        <f t="shared" si="5"/>
        <v>1246.5</v>
      </c>
      <c r="AB18" s="48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182</v>
      </c>
      <c r="D19" s="47">
        <v>2</v>
      </c>
      <c r="E19" s="47">
        <v>8</v>
      </c>
      <c r="F19" s="7">
        <f t="shared" si="0"/>
        <v>209.5</v>
      </c>
      <c r="G19" s="3">
        <f t="shared" si="3"/>
        <v>852</v>
      </c>
      <c r="H19" s="20" t="s">
        <v>22</v>
      </c>
      <c r="I19" s="45">
        <v>3</v>
      </c>
      <c r="J19" s="45">
        <v>206</v>
      </c>
      <c r="K19" s="45">
        <v>2</v>
      </c>
      <c r="L19" s="45">
        <v>5</v>
      </c>
      <c r="M19" s="6">
        <f t="shared" si="1"/>
        <v>224</v>
      </c>
      <c r="N19" s="2">
        <f>M16+M17+M18+M19</f>
        <v>888</v>
      </c>
      <c r="O19" s="19" t="s">
        <v>16</v>
      </c>
      <c r="P19" s="46">
        <v>3</v>
      </c>
      <c r="Q19" s="46">
        <v>326</v>
      </c>
      <c r="R19" s="46">
        <v>8</v>
      </c>
      <c r="S19" s="46">
        <v>7</v>
      </c>
      <c r="T19" s="6">
        <f t="shared" si="2"/>
        <v>361</v>
      </c>
      <c r="U19" s="2">
        <f t="shared" si="5"/>
        <v>1304</v>
      </c>
      <c r="AB19" s="48">
        <v>294</v>
      </c>
    </row>
    <row r="20" spans="1:28" ht="24" customHeight="1" x14ac:dyDescent="0.2">
      <c r="A20" s="19" t="s">
        <v>27</v>
      </c>
      <c r="B20" s="45">
        <v>4</v>
      </c>
      <c r="C20" s="45">
        <v>227</v>
      </c>
      <c r="D20" s="45">
        <v>3</v>
      </c>
      <c r="E20" s="45">
        <v>5</v>
      </c>
      <c r="F20" s="8">
        <f t="shared" si="0"/>
        <v>247.5</v>
      </c>
      <c r="G20" s="35"/>
      <c r="H20" s="19" t="s">
        <v>24</v>
      </c>
      <c r="I20" s="46">
        <v>1</v>
      </c>
      <c r="J20" s="46">
        <v>203</v>
      </c>
      <c r="K20" s="46">
        <v>3</v>
      </c>
      <c r="L20" s="46">
        <v>8</v>
      </c>
      <c r="M20" s="8">
        <f t="shared" si="1"/>
        <v>229.5</v>
      </c>
      <c r="N20" s="2">
        <f>M17+M18+M19+M20</f>
        <v>912.5</v>
      </c>
      <c r="O20" s="19" t="s">
        <v>45</v>
      </c>
      <c r="P20" s="45">
        <v>6</v>
      </c>
      <c r="Q20" s="45">
        <v>317</v>
      </c>
      <c r="R20" s="46">
        <v>5</v>
      </c>
      <c r="S20" s="45">
        <v>3</v>
      </c>
      <c r="T20" s="8">
        <f t="shared" si="2"/>
        <v>337.5</v>
      </c>
      <c r="U20" s="2">
        <f t="shared" si="5"/>
        <v>1344.5</v>
      </c>
      <c r="AB20" s="48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222</v>
      </c>
      <c r="D21" s="46">
        <v>4</v>
      </c>
      <c r="E21" s="46">
        <v>7</v>
      </c>
      <c r="F21" s="6">
        <f t="shared" si="0"/>
        <v>251</v>
      </c>
      <c r="G21" s="36"/>
      <c r="H21" s="20" t="s">
        <v>25</v>
      </c>
      <c r="I21" s="46">
        <v>1</v>
      </c>
      <c r="J21" s="46">
        <v>183</v>
      </c>
      <c r="K21" s="46">
        <v>3</v>
      </c>
      <c r="L21" s="46">
        <v>7</v>
      </c>
      <c r="M21" s="6">
        <f t="shared" si="1"/>
        <v>207</v>
      </c>
      <c r="N21" s="2">
        <f>M18+M19+M20+M21</f>
        <v>903.5</v>
      </c>
      <c r="O21" s="21" t="s">
        <v>46</v>
      </c>
      <c r="P21" s="47">
        <v>2</v>
      </c>
      <c r="Q21" s="47">
        <v>336</v>
      </c>
      <c r="R21" s="47">
        <v>4</v>
      </c>
      <c r="S21" s="47">
        <v>2</v>
      </c>
      <c r="T21" s="7">
        <f t="shared" si="2"/>
        <v>350</v>
      </c>
      <c r="U21" s="3">
        <f t="shared" si="5"/>
        <v>1379.5</v>
      </c>
      <c r="AB21" s="48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244</v>
      </c>
      <c r="D22" s="46">
        <v>3</v>
      </c>
      <c r="E22" s="46">
        <v>7</v>
      </c>
      <c r="F22" s="6">
        <f t="shared" si="0"/>
        <v>271</v>
      </c>
      <c r="G22" s="2"/>
      <c r="H22" s="21" t="s">
        <v>26</v>
      </c>
      <c r="I22" s="47">
        <v>2</v>
      </c>
      <c r="J22" s="47">
        <v>189</v>
      </c>
      <c r="K22" s="47">
        <v>6</v>
      </c>
      <c r="L22" s="47">
        <v>14</v>
      </c>
      <c r="M22" s="6">
        <f t="shared" si="1"/>
        <v>237</v>
      </c>
      <c r="N22" s="3">
        <f>M19+M20+M21+M22</f>
        <v>897.5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977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1126.5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1379.5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66</v>
      </c>
      <c r="G24" s="54"/>
      <c r="H24" s="103"/>
      <c r="I24" s="104"/>
      <c r="J24" s="49" t="s">
        <v>73</v>
      </c>
      <c r="K24" s="52"/>
      <c r="L24" s="52"/>
      <c r="M24" s="53" t="s">
        <v>67</v>
      </c>
      <c r="N24" s="54"/>
      <c r="O24" s="103"/>
      <c r="P24" s="104"/>
      <c r="Q24" s="49" t="s">
        <v>73</v>
      </c>
      <c r="R24" s="52"/>
      <c r="S24" s="52"/>
      <c r="T24" s="53" t="s">
        <v>72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tr">
        <f>'G-1'!E4:H4</f>
        <v>DE OBRA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114</v>
      </c>
      <c r="E5" s="95"/>
      <c r="F5" s="95"/>
      <c r="G5" s="95"/>
      <c r="H5" s="95"/>
      <c r="I5" s="85" t="s">
        <v>53</v>
      </c>
      <c r="J5" s="85"/>
      <c r="K5" s="85"/>
      <c r="L5" s="96">
        <v>4536</v>
      </c>
      <c r="M5" s="96"/>
      <c r="N5" s="96"/>
      <c r="O5" s="12"/>
      <c r="P5" s="85" t="s">
        <v>57</v>
      </c>
      <c r="Q5" s="85"/>
      <c r="R5" s="85"/>
      <c r="S5" s="94" t="s">
        <v>61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111" t="s">
        <v>116</v>
      </c>
      <c r="E6" s="111"/>
      <c r="F6" s="111"/>
      <c r="G6" s="111"/>
      <c r="H6" s="111"/>
      <c r="I6" s="85" t="s">
        <v>59</v>
      </c>
      <c r="J6" s="85"/>
      <c r="K6" s="85"/>
      <c r="L6" s="97">
        <v>2</v>
      </c>
      <c r="M6" s="97"/>
      <c r="N6" s="97"/>
      <c r="O6" s="42"/>
      <c r="P6" s="85" t="s">
        <v>58</v>
      </c>
      <c r="Q6" s="85"/>
      <c r="R6" s="85"/>
      <c r="S6" s="90">
        <v>40555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6</v>
      </c>
      <c r="C10" s="46">
        <v>285</v>
      </c>
      <c r="D10" s="46">
        <v>5</v>
      </c>
      <c r="E10" s="46">
        <v>6</v>
      </c>
      <c r="F10" s="6">
        <f t="shared" ref="F10:F22" si="0">B10*0.5+C10*1+D10*2+E10*2.5</f>
        <v>313</v>
      </c>
      <c r="G10" s="2"/>
      <c r="H10" s="19" t="s">
        <v>4</v>
      </c>
      <c r="I10" s="46">
        <v>7</v>
      </c>
      <c r="J10" s="46">
        <v>237</v>
      </c>
      <c r="K10" s="46">
        <v>6</v>
      </c>
      <c r="L10" s="46">
        <v>10</v>
      </c>
      <c r="M10" s="6">
        <f t="shared" ref="M10:M22" si="1">I10*0.5+J10*1+K10*2+L10*2.5</f>
        <v>277.5</v>
      </c>
      <c r="N10" s="9">
        <f>F20+F21+F22+M10</f>
        <v>978</v>
      </c>
      <c r="O10" s="19" t="s">
        <v>43</v>
      </c>
      <c r="P10" s="46">
        <v>4</v>
      </c>
      <c r="Q10" s="46">
        <v>234</v>
      </c>
      <c r="R10" s="46">
        <v>4</v>
      </c>
      <c r="S10" s="46">
        <v>5</v>
      </c>
      <c r="T10" s="6">
        <f t="shared" ref="T10:T21" si="2">P10*0.5+Q10*1+R10*2+S10*2.5</f>
        <v>256.5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271</v>
      </c>
      <c r="D11" s="46">
        <v>4</v>
      </c>
      <c r="E11" s="46">
        <v>8</v>
      </c>
      <c r="F11" s="6">
        <f t="shared" si="0"/>
        <v>301</v>
      </c>
      <c r="G11" s="2"/>
      <c r="H11" s="19" t="s">
        <v>5</v>
      </c>
      <c r="I11" s="46">
        <v>5</v>
      </c>
      <c r="J11" s="46">
        <v>203</v>
      </c>
      <c r="K11" s="46">
        <v>3</v>
      </c>
      <c r="L11" s="46">
        <v>10</v>
      </c>
      <c r="M11" s="6">
        <f t="shared" si="1"/>
        <v>236.5</v>
      </c>
      <c r="N11" s="9">
        <f>F21+F22+M10+M11</f>
        <v>951</v>
      </c>
      <c r="O11" s="19" t="s">
        <v>44</v>
      </c>
      <c r="P11" s="46">
        <v>6</v>
      </c>
      <c r="Q11" s="46">
        <v>246</v>
      </c>
      <c r="R11" s="46">
        <v>3</v>
      </c>
      <c r="S11" s="46">
        <v>14</v>
      </c>
      <c r="T11" s="6">
        <f t="shared" si="2"/>
        <v>290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254</v>
      </c>
      <c r="D12" s="46">
        <v>4</v>
      </c>
      <c r="E12" s="46">
        <v>8</v>
      </c>
      <c r="F12" s="6">
        <f t="shared" si="0"/>
        <v>284.5</v>
      </c>
      <c r="G12" s="2"/>
      <c r="H12" s="19" t="s">
        <v>6</v>
      </c>
      <c r="I12" s="46">
        <v>2</v>
      </c>
      <c r="J12" s="46">
        <v>205</v>
      </c>
      <c r="K12" s="46">
        <v>3</v>
      </c>
      <c r="L12" s="46">
        <v>6</v>
      </c>
      <c r="M12" s="6">
        <f t="shared" si="1"/>
        <v>227</v>
      </c>
      <c r="N12" s="2">
        <f>F22+M10+M11+M12</f>
        <v>956</v>
      </c>
      <c r="O12" s="19" t="s">
        <v>32</v>
      </c>
      <c r="P12" s="46">
        <v>3</v>
      </c>
      <c r="Q12" s="46">
        <v>216</v>
      </c>
      <c r="R12" s="46">
        <v>2</v>
      </c>
      <c r="S12" s="46">
        <v>10</v>
      </c>
      <c r="T12" s="6">
        <f t="shared" si="2"/>
        <v>246.5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222</v>
      </c>
      <c r="D13" s="46">
        <v>7</v>
      </c>
      <c r="E13" s="46">
        <v>8</v>
      </c>
      <c r="F13" s="6">
        <f t="shared" si="0"/>
        <v>260</v>
      </c>
      <c r="G13" s="2">
        <f t="shared" ref="G13:G19" si="3">F10+F11+F12+F13</f>
        <v>1158.5</v>
      </c>
      <c r="H13" s="19" t="s">
        <v>7</v>
      </c>
      <c r="I13" s="46">
        <v>4</v>
      </c>
      <c r="J13" s="46">
        <v>179</v>
      </c>
      <c r="K13" s="46">
        <v>5</v>
      </c>
      <c r="L13" s="46">
        <v>3</v>
      </c>
      <c r="M13" s="6">
        <f t="shared" si="1"/>
        <v>198.5</v>
      </c>
      <c r="N13" s="2">
        <f t="shared" ref="N13:N18" si="4">M10+M11+M12+M13</f>
        <v>939.5</v>
      </c>
      <c r="O13" s="19" t="s">
        <v>33</v>
      </c>
      <c r="P13" s="46">
        <v>4</v>
      </c>
      <c r="Q13" s="46">
        <v>231</v>
      </c>
      <c r="R13" s="46">
        <v>4</v>
      </c>
      <c r="S13" s="46">
        <v>9</v>
      </c>
      <c r="T13" s="6">
        <f t="shared" si="2"/>
        <v>263.5</v>
      </c>
      <c r="U13" s="2">
        <f t="shared" ref="U13:U21" si="5">T10+T11+T12+T13</f>
        <v>1056.5</v>
      </c>
      <c r="AB13" s="48">
        <v>212.5</v>
      </c>
    </row>
    <row r="14" spans="1:28" ht="24" customHeight="1" x14ac:dyDescent="0.2">
      <c r="A14" s="18" t="s">
        <v>21</v>
      </c>
      <c r="B14" s="46">
        <v>5</v>
      </c>
      <c r="C14" s="46">
        <v>264</v>
      </c>
      <c r="D14" s="46">
        <v>3</v>
      </c>
      <c r="E14" s="46">
        <v>7</v>
      </c>
      <c r="F14" s="6">
        <f t="shared" si="0"/>
        <v>290</v>
      </c>
      <c r="G14" s="2">
        <f t="shared" si="3"/>
        <v>1135.5</v>
      </c>
      <c r="H14" s="19" t="s">
        <v>9</v>
      </c>
      <c r="I14" s="46">
        <v>2</v>
      </c>
      <c r="J14" s="46">
        <v>163</v>
      </c>
      <c r="K14" s="46">
        <v>3</v>
      </c>
      <c r="L14" s="46">
        <v>1</v>
      </c>
      <c r="M14" s="6">
        <f t="shared" si="1"/>
        <v>172.5</v>
      </c>
      <c r="N14" s="2">
        <f t="shared" si="4"/>
        <v>834.5</v>
      </c>
      <c r="O14" s="19" t="s">
        <v>29</v>
      </c>
      <c r="P14" s="45">
        <v>3</v>
      </c>
      <c r="Q14" s="45">
        <v>196</v>
      </c>
      <c r="R14" s="45">
        <v>3</v>
      </c>
      <c r="S14" s="45">
        <v>16</v>
      </c>
      <c r="T14" s="6">
        <f t="shared" si="2"/>
        <v>243.5</v>
      </c>
      <c r="U14" s="2">
        <f t="shared" si="5"/>
        <v>1043.5</v>
      </c>
      <c r="AB14" s="48">
        <v>226</v>
      </c>
    </row>
    <row r="15" spans="1:28" ht="24" customHeight="1" x14ac:dyDescent="0.2">
      <c r="A15" s="18" t="s">
        <v>23</v>
      </c>
      <c r="B15" s="46">
        <v>2</v>
      </c>
      <c r="C15" s="46">
        <v>270</v>
      </c>
      <c r="D15" s="46">
        <v>5</v>
      </c>
      <c r="E15" s="46">
        <v>11</v>
      </c>
      <c r="F15" s="6">
        <f t="shared" si="0"/>
        <v>308.5</v>
      </c>
      <c r="G15" s="2">
        <f t="shared" si="3"/>
        <v>1143</v>
      </c>
      <c r="H15" s="19" t="s">
        <v>12</v>
      </c>
      <c r="I15" s="46">
        <v>4</v>
      </c>
      <c r="J15" s="46">
        <v>189</v>
      </c>
      <c r="K15" s="46">
        <v>4</v>
      </c>
      <c r="L15" s="46">
        <v>5</v>
      </c>
      <c r="M15" s="6">
        <f t="shared" si="1"/>
        <v>211.5</v>
      </c>
      <c r="N15" s="2">
        <f t="shared" si="4"/>
        <v>809.5</v>
      </c>
      <c r="O15" s="18" t="s">
        <v>30</v>
      </c>
      <c r="P15" s="46">
        <v>2</v>
      </c>
      <c r="Q15" s="46">
        <v>224</v>
      </c>
      <c r="R15" s="46">
        <v>4</v>
      </c>
      <c r="S15" s="46">
        <v>3</v>
      </c>
      <c r="T15" s="6">
        <f t="shared" si="2"/>
        <v>240.5</v>
      </c>
      <c r="U15" s="2">
        <f t="shared" si="5"/>
        <v>994</v>
      </c>
      <c r="AB15" s="48">
        <v>233.5</v>
      </c>
    </row>
    <row r="16" spans="1:28" ht="24" customHeight="1" x14ac:dyDescent="0.2">
      <c r="A16" s="18" t="s">
        <v>39</v>
      </c>
      <c r="B16" s="46">
        <v>3</v>
      </c>
      <c r="C16" s="46">
        <v>282</v>
      </c>
      <c r="D16" s="46">
        <v>6</v>
      </c>
      <c r="E16" s="46">
        <v>8</v>
      </c>
      <c r="F16" s="6">
        <f t="shared" si="0"/>
        <v>315.5</v>
      </c>
      <c r="G16" s="2">
        <f t="shared" si="3"/>
        <v>1174</v>
      </c>
      <c r="H16" s="19" t="s">
        <v>15</v>
      </c>
      <c r="I16" s="46">
        <v>7</v>
      </c>
      <c r="J16" s="46">
        <v>201</v>
      </c>
      <c r="K16" s="46">
        <v>5</v>
      </c>
      <c r="L16" s="46">
        <v>4</v>
      </c>
      <c r="M16" s="6">
        <f t="shared" si="1"/>
        <v>224.5</v>
      </c>
      <c r="N16" s="2">
        <f t="shared" si="4"/>
        <v>807</v>
      </c>
      <c r="O16" s="19" t="s">
        <v>8</v>
      </c>
      <c r="P16" s="46">
        <v>4</v>
      </c>
      <c r="Q16" s="46">
        <v>229</v>
      </c>
      <c r="R16" s="46">
        <v>4</v>
      </c>
      <c r="S16" s="46">
        <v>4</v>
      </c>
      <c r="T16" s="6">
        <f t="shared" si="2"/>
        <v>249</v>
      </c>
      <c r="U16" s="2">
        <f t="shared" si="5"/>
        <v>996.5</v>
      </c>
      <c r="AB16" s="48">
        <v>234</v>
      </c>
    </row>
    <row r="17" spans="1:28" ht="24" customHeight="1" x14ac:dyDescent="0.2">
      <c r="A17" s="18" t="s">
        <v>40</v>
      </c>
      <c r="B17" s="46">
        <v>4</v>
      </c>
      <c r="C17" s="46">
        <v>265</v>
      </c>
      <c r="D17" s="46">
        <v>4</v>
      </c>
      <c r="E17" s="46">
        <v>10</v>
      </c>
      <c r="F17" s="6">
        <f t="shared" si="0"/>
        <v>300</v>
      </c>
      <c r="G17" s="2">
        <f t="shared" si="3"/>
        <v>1214</v>
      </c>
      <c r="H17" s="19" t="s">
        <v>18</v>
      </c>
      <c r="I17" s="46">
        <v>7</v>
      </c>
      <c r="J17" s="46">
        <v>265</v>
      </c>
      <c r="K17" s="46">
        <v>3</v>
      </c>
      <c r="L17" s="46">
        <v>5</v>
      </c>
      <c r="M17" s="6">
        <f t="shared" si="1"/>
        <v>287</v>
      </c>
      <c r="N17" s="2">
        <f t="shared" si="4"/>
        <v>895.5</v>
      </c>
      <c r="O17" s="19" t="s">
        <v>10</v>
      </c>
      <c r="P17" s="46">
        <v>2</v>
      </c>
      <c r="Q17" s="46">
        <v>234</v>
      </c>
      <c r="R17" s="46">
        <v>5</v>
      </c>
      <c r="S17" s="46">
        <v>11</v>
      </c>
      <c r="T17" s="6">
        <f t="shared" si="2"/>
        <v>272.5</v>
      </c>
      <c r="U17" s="2">
        <f t="shared" si="5"/>
        <v>1005.5</v>
      </c>
      <c r="AB17" s="48">
        <v>248</v>
      </c>
    </row>
    <row r="18" spans="1:28" ht="24" customHeight="1" x14ac:dyDescent="0.2">
      <c r="A18" s="18" t="s">
        <v>41</v>
      </c>
      <c r="B18" s="46">
        <v>6</v>
      </c>
      <c r="C18" s="46">
        <v>239</v>
      </c>
      <c r="D18" s="46">
        <v>4</v>
      </c>
      <c r="E18" s="46">
        <v>9</v>
      </c>
      <c r="F18" s="6">
        <f t="shared" si="0"/>
        <v>272.5</v>
      </c>
      <c r="G18" s="2">
        <f t="shared" si="3"/>
        <v>1196.5</v>
      </c>
      <c r="H18" s="19" t="s">
        <v>20</v>
      </c>
      <c r="I18" s="46">
        <v>10</v>
      </c>
      <c r="J18" s="46">
        <v>271</v>
      </c>
      <c r="K18" s="46">
        <v>5</v>
      </c>
      <c r="L18" s="46">
        <v>7</v>
      </c>
      <c r="M18" s="6">
        <f t="shared" si="1"/>
        <v>303.5</v>
      </c>
      <c r="N18" s="2">
        <f t="shared" si="4"/>
        <v>1026.5</v>
      </c>
      <c r="O18" s="19" t="s">
        <v>13</v>
      </c>
      <c r="P18" s="46">
        <v>3</v>
      </c>
      <c r="Q18" s="46">
        <v>244</v>
      </c>
      <c r="R18" s="46">
        <v>3</v>
      </c>
      <c r="S18" s="46">
        <v>5</v>
      </c>
      <c r="T18" s="6">
        <f t="shared" si="2"/>
        <v>264</v>
      </c>
      <c r="U18" s="2">
        <f t="shared" si="5"/>
        <v>1026</v>
      </c>
      <c r="AB18" s="48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235</v>
      </c>
      <c r="D19" s="47">
        <v>1</v>
      </c>
      <c r="E19" s="47">
        <v>6</v>
      </c>
      <c r="F19" s="7">
        <f t="shared" si="0"/>
        <v>255.5</v>
      </c>
      <c r="G19" s="3">
        <f t="shared" si="3"/>
        <v>1143.5</v>
      </c>
      <c r="H19" s="20" t="s">
        <v>22</v>
      </c>
      <c r="I19" s="45">
        <v>9</v>
      </c>
      <c r="J19" s="45">
        <v>216</v>
      </c>
      <c r="K19" s="45">
        <v>3</v>
      </c>
      <c r="L19" s="45">
        <v>7</v>
      </c>
      <c r="M19" s="6">
        <f t="shared" si="1"/>
        <v>244</v>
      </c>
      <c r="N19" s="2">
        <f>M16+M17+M18+M19</f>
        <v>1059</v>
      </c>
      <c r="O19" s="19" t="s">
        <v>16</v>
      </c>
      <c r="P19" s="46">
        <v>2</v>
      </c>
      <c r="Q19" s="46">
        <v>235</v>
      </c>
      <c r="R19" s="46">
        <v>6</v>
      </c>
      <c r="S19" s="46">
        <v>3</v>
      </c>
      <c r="T19" s="6">
        <f t="shared" si="2"/>
        <v>255.5</v>
      </c>
      <c r="U19" s="2">
        <f t="shared" si="5"/>
        <v>1041</v>
      </c>
      <c r="AB19" s="48">
        <v>262</v>
      </c>
    </row>
    <row r="20" spans="1:28" ht="24" customHeight="1" x14ac:dyDescent="0.2">
      <c r="A20" s="19" t="s">
        <v>27</v>
      </c>
      <c r="B20" s="45">
        <v>5</v>
      </c>
      <c r="C20" s="45">
        <v>237</v>
      </c>
      <c r="D20" s="45">
        <v>2</v>
      </c>
      <c r="E20" s="45">
        <v>8</v>
      </c>
      <c r="F20" s="8">
        <f t="shared" si="0"/>
        <v>263.5</v>
      </c>
      <c r="G20" s="35"/>
      <c r="H20" s="19" t="s">
        <v>24</v>
      </c>
      <c r="I20" s="46">
        <v>10</v>
      </c>
      <c r="J20" s="46">
        <v>225</v>
      </c>
      <c r="K20" s="46">
        <v>4</v>
      </c>
      <c r="L20" s="46">
        <v>7</v>
      </c>
      <c r="M20" s="8">
        <f t="shared" si="1"/>
        <v>255.5</v>
      </c>
      <c r="N20" s="2">
        <f>M17+M18+M19+M20</f>
        <v>1090</v>
      </c>
      <c r="O20" s="19" t="s">
        <v>45</v>
      </c>
      <c r="P20" s="45">
        <v>3</v>
      </c>
      <c r="Q20" s="45">
        <v>223</v>
      </c>
      <c r="R20" s="45">
        <v>4</v>
      </c>
      <c r="S20" s="45">
        <v>2</v>
      </c>
      <c r="T20" s="8">
        <f t="shared" si="2"/>
        <v>237.5</v>
      </c>
      <c r="U20" s="2">
        <f t="shared" si="5"/>
        <v>1029.5</v>
      </c>
      <c r="AB20" s="48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197</v>
      </c>
      <c r="D21" s="46">
        <v>3</v>
      </c>
      <c r="E21" s="46">
        <v>7</v>
      </c>
      <c r="F21" s="6">
        <f t="shared" si="0"/>
        <v>222</v>
      </c>
      <c r="G21" s="36"/>
      <c r="H21" s="20" t="s">
        <v>25</v>
      </c>
      <c r="I21" s="46">
        <v>6</v>
      </c>
      <c r="J21" s="46">
        <v>236</v>
      </c>
      <c r="K21" s="46">
        <v>6</v>
      </c>
      <c r="L21" s="46">
        <v>6</v>
      </c>
      <c r="M21" s="6">
        <f t="shared" si="1"/>
        <v>266</v>
      </c>
      <c r="N21" s="2">
        <f>M18+M19+M20+M21</f>
        <v>1069</v>
      </c>
      <c r="O21" s="21" t="s">
        <v>46</v>
      </c>
      <c r="P21" s="47">
        <v>2</v>
      </c>
      <c r="Q21" s="47">
        <v>217</v>
      </c>
      <c r="R21" s="47">
        <v>3</v>
      </c>
      <c r="S21" s="47">
        <v>1</v>
      </c>
      <c r="T21" s="7">
        <f t="shared" si="2"/>
        <v>226.5</v>
      </c>
      <c r="U21" s="3">
        <f t="shared" si="5"/>
        <v>983.5</v>
      </c>
      <c r="AB21" s="48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194</v>
      </c>
      <c r="D22" s="46">
        <v>3</v>
      </c>
      <c r="E22" s="46">
        <v>5</v>
      </c>
      <c r="F22" s="6">
        <f t="shared" si="0"/>
        <v>215</v>
      </c>
      <c r="G22" s="2"/>
      <c r="H22" s="21" t="s">
        <v>26</v>
      </c>
      <c r="I22" s="47">
        <v>5</v>
      </c>
      <c r="J22" s="47">
        <v>216</v>
      </c>
      <c r="K22" s="47">
        <v>3</v>
      </c>
      <c r="L22" s="47">
        <v>10</v>
      </c>
      <c r="M22" s="6">
        <f t="shared" si="1"/>
        <v>249.5</v>
      </c>
      <c r="N22" s="3">
        <f>M19+M20+M21+M22</f>
        <v>1015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1214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1090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1056.5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84</v>
      </c>
      <c r="G24" s="54"/>
      <c r="H24" s="103"/>
      <c r="I24" s="104"/>
      <c r="J24" s="49" t="s">
        <v>73</v>
      </c>
      <c r="K24" s="52"/>
      <c r="L24" s="52"/>
      <c r="M24" s="53" t="s">
        <v>92</v>
      </c>
      <c r="N24" s="54"/>
      <c r="O24" s="103"/>
      <c r="P24" s="104"/>
      <c r="Q24" s="49" t="s">
        <v>73</v>
      </c>
      <c r="R24" s="52"/>
      <c r="S24" s="52"/>
      <c r="T24" s="53" t="s">
        <v>77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19" sqref="T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5" t="str">
        <f>'G-1'!E4:H4</f>
        <v>DE OBRA</v>
      </c>
      <c r="F5" s="95"/>
      <c r="G5" s="95"/>
      <c r="H5" s="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85" t="s">
        <v>56</v>
      </c>
      <c r="B6" s="85"/>
      <c r="C6" s="85"/>
      <c r="D6" s="95" t="s">
        <v>113</v>
      </c>
      <c r="E6" s="95"/>
      <c r="F6" s="95"/>
      <c r="G6" s="95"/>
      <c r="H6" s="95"/>
      <c r="I6" s="85" t="s">
        <v>53</v>
      </c>
      <c r="J6" s="85"/>
      <c r="K6" s="85"/>
      <c r="L6" s="96">
        <f>'G-1'!L5:N5</f>
        <v>4536</v>
      </c>
      <c r="M6" s="96"/>
      <c r="N6" s="96"/>
      <c r="O6" s="12"/>
      <c r="P6" s="85" t="s">
        <v>58</v>
      </c>
      <c r="Q6" s="85"/>
      <c r="R6" s="85"/>
      <c r="S6" s="112">
        <f>'G-1'!S6:U6</f>
        <v>41758</v>
      </c>
      <c r="T6" s="112"/>
      <c r="U6" s="112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f>'G-1'!B10+'G-2'!B10</f>
        <v>10</v>
      </c>
      <c r="C10" s="46">
        <f>'G-1'!C10+'G-2'!C10</f>
        <v>453</v>
      </c>
      <c r="D10" s="46">
        <f>'G-1'!D10+'G-2'!D10</f>
        <v>10</v>
      </c>
      <c r="E10" s="46">
        <f>'G-1'!E10+'G-2'!E10</f>
        <v>9</v>
      </c>
      <c r="F10" s="6">
        <f t="shared" ref="F10:F22" si="0">B10*0.5+C10*1+D10*2+E10*2.5</f>
        <v>500.5</v>
      </c>
      <c r="G10" s="2"/>
      <c r="H10" s="19" t="s">
        <v>4</v>
      </c>
      <c r="I10" s="46">
        <f>'G-1'!I10+'G-2'!I10</f>
        <v>14</v>
      </c>
      <c r="J10" s="46">
        <f>'G-1'!J10+'G-2'!J10</f>
        <v>464</v>
      </c>
      <c r="K10" s="46">
        <f>'G-1'!K10+'G-2'!K10</f>
        <v>10</v>
      </c>
      <c r="L10" s="46">
        <f>'G-1'!L10+'G-2'!L10</f>
        <v>20</v>
      </c>
      <c r="M10" s="6">
        <f t="shared" ref="M10:M22" si="1">I10*0.5+J10*1+K10*2+L10*2.5</f>
        <v>541</v>
      </c>
      <c r="N10" s="9">
        <f>F20+F21+F22+M10</f>
        <v>2011</v>
      </c>
      <c r="O10" s="19" t="s">
        <v>43</v>
      </c>
      <c r="P10" s="46">
        <f>'G-1'!P10+'G-2'!P10</f>
        <v>10</v>
      </c>
      <c r="Q10" s="46">
        <f>'G-1'!Q10+'G-2'!Q10</f>
        <v>447</v>
      </c>
      <c r="R10" s="46">
        <f>'G-1'!R10+'G-2'!R10</f>
        <v>7</v>
      </c>
      <c r="S10" s="46">
        <f>'G-1'!S10+'G-2'!S10</f>
        <v>14</v>
      </c>
      <c r="T10" s="6">
        <f t="shared" ref="T10:T21" si="2">P10*0.5+Q10*1+R10*2+S10*2.5</f>
        <v>501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11</v>
      </c>
      <c r="C11" s="46">
        <f>'G-1'!C11+'G-2'!C11</f>
        <v>480</v>
      </c>
      <c r="D11" s="46">
        <f>'G-1'!D11+'G-2'!D11</f>
        <v>13</v>
      </c>
      <c r="E11" s="46">
        <f>'G-1'!E11+'G-2'!E11</f>
        <v>17</v>
      </c>
      <c r="F11" s="6">
        <f t="shared" si="0"/>
        <v>554</v>
      </c>
      <c r="G11" s="2"/>
      <c r="H11" s="19" t="s">
        <v>5</v>
      </c>
      <c r="I11" s="46">
        <f>'G-1'!I11+'G-2'!I11</f>
        <v>25</v>
      </c>
      <c r="J11" s="46">
        <f>'G-1'!J11+'G-2'!J11</f>
        <v>430</v>
      </c>
      <c r="K11" s="46">
        <f>'G-1'!K11+'G-2'!K11</f>
        <v>6</v>
      </c>
      <c r="L11" s="46">
        <f>'G-1'!L11+'G-2'!L11</f>
        <v>18</v>
      </c>
      <c r="M11" s="6">
        <f t="shared" si="1"/>
        <v>499.5</v>
      </c>
      <c r="N11" s="9">
        <f>F21+F22+M10+M11</f>
        <v>1999.5</v>
      </c>
      <c r="O11" s="19" t="s">
        <v>44</v>
      </c>
      <c r="P11" s="46">
        <f>'G-1'!P11+'G-2'!P11</f>
        <v>10</v>
      </c>
      <c r="Q11" s="46">
        <f>'G-1'!Q11+'G-2'!Q11</f>
        <v>473</v>
      </c>
      <c r="R11" s="46">
        <f>'G-1'!R11+'G-2'!R11</f>
        <v>7</v>
      </c>
      <c r="S11" s="46">
        <f>'G-1'!S11+'G-2'!S11</f>
        <v>20</v>
      </c>
      <c r="T11" s="6">
        <f t="shared" si="2"/>
        <v>542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7</v>
      </c>
      <c r="C12" s="46">
        <f>'G-1'!C12+'G-2'!C12</f>
        <v>481</v>
      </c>
      <c r="D12" s="46">
        <f>'G-1'!D12+'G-2'!D12</f>
        <v>15</v>
      </c>
      <c r="E12" s="46">
        <f>'G-1'!E12+'G-2'!E12</f>
        <v>12</v>
      </c>
      <c r="F12" s="6">
        <f t="shared" si="0"/>
        <v>544.5</v>
      </c>
      <c r="G12" s="2"/>
      <c r="H12" s="19" t="s">
        <v>6</v>
      </c>
      <c r="I12" s="46">
        <f>'G-1'!I12+'G-2'!I12</f>
        <v>16</v>
      </c>
      <c r="J12" s="46">
        <f>'G-1'!J12+'G-2'!J12</f>
        <v>460</v>
      </c>
      <c r="K12" s="46">
        <f>'G-1'!K12+'G-2'!K12</f>
        <v>10</v>
      </c>
      <c r="L12" s="46">
        <f>'G-1'!L12+'G-2'!L12</f>
        <v>13</v>
      </c>
      <c r="M12" s="6">
        <f t="shared" si="1"/>
        <v>520.5</v>
      </c>
      <c r="N12" s="2">
        <f>F22+M10+M11+M12</f>
        <v>2047</v>
      </c>
      <c r="O12" s="19" t="s">
        <v>32</v>
      </c>
      <c r="P12" s="46">
        <f>'G-1'!P12+'G-2'!P12</f>
        <v>8</v>
      </c>
      <c r="Q12" s="46">
        <f>'G-1'!Q12+'G-2'!Q12</f>
        <v>513</v>
      </c>
      <c r="R12" s="46">
        <f>'G-1'!R12+'G-2'!R12</f>
        <v>7</v>
      </c>
      <c r="S12" s="46">
        <f>'G-1'!S12+'G-2'!S12</f>
        <v>21</v>
      </c>
      <c r="T12" s="6">
        <f t="shared" si="2"/>
        <v>583.5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11</v>
      </c>
      <c r="C13" s="46">
        <f>'G-1'!C13+'G-2'!C13</f>
        <v>416</v>
      </c>
      <c r="D13" s="46">
        <f>'G-1'!D13+'G-2'!D13</f>
        <v>24</v>
      </c>
      <c r="E13" s="46">
        <f>'G-1'!E13+'G-2'!E13</f>
        <v>9</v>
      </c>
      <c r="F13" s="6">
        <f t="shared" si="0"/>
        <v>492</v>
      </c>
      <c r="G13" s="2">
        <f t="shared" ref="G13:G19" si="3">F10+F11+F12+F13</f>
        <v>2091</v>
      </c>
      <c r="H13" s="19" t="s">
        <v>7</v>
      </c>
      <c r="I13" s="46">
        <f>'G-1'!I13+'G-2'!I13</f>
        <v>11</v>
      </c>
      <c r="J13" s="46">
        <f>'G-1'!J13+'G-2'!J13</f>
        <v>444</v>
      </c>
      <c r="K13" s="46">
        <f>'G-1'!K13+'G-2'!K13</f>
        <v>9</v>
      </c>
      <c r="L13" s="46">
        <f>'G-1'!L13+'G-2'!L13</f>
        <v>7</v>
      </c>
      <c r="M13" s="6">
        <f t="shared" si="1"/>
        <v>485</v>
      </c>
      <c r="N13" s="2">
        <f t="shared" ref="N13:N18" si="4">M10+M11+M12+M13</f>
        <v>2046</v>
      </c>
      <c r="O13" s="19" t="s">
        <v>33</v>
      </c>
      <c r="P13" s="46">
        <f>'G-1'!P13+'G-2'!P13</f>
        <v>6</v>
      </c>
      <c r="Q13" s="46">
        <f>'G-1'!Q13+'G-2'!Q13</f>
        <v>428</v>
      </c>
      <c r="R13" s="46">
        <f>'G-1'!R13+'G-2'!R13</f>
        <v>6</v>
      </c>
      <c r="S13" s="46">
        <f>'G-1'!S13+'G-2'!S13</f>
        <v>17</v>
      </c>
      <c r="T13" s="6">
        <f t="shared" si="2"/>
        <v>485.5</v>
      </c>
      <c r="U13" s="2">
        <f t="shared" ref="U13:U21" si="5">T10+T11+T12+T13</f>
        <v>2112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9</v>
      </c>
      <c r="C14" s="46">
        <f>'G-1'!C14+'G-2'!C14</f>
        <v>464</v>
      </c>
      <c r="D14" s="46">
        <f>'G-1'!D14+'G-2'!D14</f>
        <v>8</v>
      </c>
      <c r="E14" s="46">
        <f>'G-1'!E14+'G-2'!E14</f>
        <v>15</v>
      </c>
      <c r="F14" s="6">
        <f t="shared" si="0"/>
        <v>522</v>
      </c>
      <c r="G14" s="2">
        <f t="shared" si="3"/>
        <v>2112.5</v>
      </c>
      <c r="H14" s="19" t="s">
        <v>9</v>
      </c>
      <c r="I14" s="46">
        <f>'G-1'!I14+'G-2'!I14</f>
        <v>7</v>
      </c>
      <c r="J14" s="46">
        <f>'G-1'!J14+'G-2'!J14</f>
        <v>414</v>
      </c>
      <c r="K14" s="46">
        <f>'G-1'!K14+'G-2'!K14</f>
        <v>8</v>
      </c>
      <c r="L14" s="46">
        <f>'G-1'!L14+'G-2'!L14</f>
        <v>9</v>
      </c>
      <c r="M14" s="6">
        <f t="shared" si="1"/>
        <v>456</v>
      </c>
      <c r="N14" s="2">
        <f t="shared" si="4"/>
        <v>1961</v>
      </c>
      <c r="O14" s="19" t="s">
        <v>29</v>
      </c>
      <c r="P14" s="46">
        <f>'G-1'!P14+'G-2'!P14</f>
        <v>6</v>
      </c>
      <c r="Q14" s="46">
        <f>'G-1'!Q14+'G-2'!Q14</f>
        <v>412</v>
      </c>
      <c r="R14" s="46">
        <f>'G-1'!R14+'G-2'!R14</f>
        <v>6</v>
      </c>
      <c r="S14" s="46">
        <f>'G-1'!S14+'G-2'!S14</f>
        <v>24</v>
      </c>
      <c r="T14" s="6">
        <f t="shared" si="2"/>
        <v>487</v>
      </c>
      <c r="U14" s="2">
        <f t="shared" si="5"/>
        <v>2098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6</v>
      </c>
      <c r="C15" s="46">
        <f>'G-1'!C15+'G-2'!C15</f>
        <v>493</v>
      </c>
      <c r="D15" s="46">
        <f>'G-1'!D15+'G-2'!D15</f>
        <v>9</v>
      </c>
      <c r="E15" s="46">
        <f>'G-1'!E15+'G-2'!E15</f>
        <v>15</v>
      </c>
      <c r="F15" s="6">
        <f t="shared" si="0"/>
        <v>551.5</v>
      </c>
      <c r="G15" s="2">
        <f t="shared" si="3"/>
        <v>2110</v>
      </c>
      <c r="H15" s="19" t="s">
        <v>12</v>
      </c>
      <c r="I15" s="46">
        <f>'G-1'!I15+'G-2'!I15</f>
        <v>8</v>
      </c>
      <c r="J15" s="46">
        <f>'G-1'!J15+'G-2'!J15</f>
        <v>393</v>
      </c>
      <c r="K15" s="46">
        <f>'G-1'!K15+'G-2'!K15</f>
        <v>8</v>
      </c>
      <c r="L15" s="46">
        <f>'G-1'!L15+'G-2'!L15</f>
        <v>12</v>
      </c>
      <c r="M15" s="6">
        <f t="shared" si="1"/>
        <v>443</v>
      </c>
      <c r="N15" s="2">
        <f t="shared" si="4"/>
        <v>1904.5</v>
      </c>
      <c r="O15" s="18" t="s">
        <v>30</v>
      </c>
      <c r="P15" s="46">
        <f>'G-1'!P15+'G-2'!P15</f>
        <v>4</v>
      </c>
      <c r="Q15" s="46">
        <f>'G-1'!Q15+'G-2'!Q15</f>
        <v>486</v>
      </c>
      <c r="R15" s="46">
        <f>'G-1'!R15+'G-2'!R15</f>
        <v>8</v>
      </c>
      <c r="S15" s="46">
        <f>'G-1'!S15+'G-2'!S15</f>
        <v>16</v>
      </c>
      <c r="T15" s="6">
        <f t="shared" si="2"/>
        <v>544</v>
      </c>
      <c r="U15" s="2">
        <f t="shared" si="5"/>
        <v>2100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16</v>
      </c>
      <c r="C16" s="46">
        <f>'G-1'!C16+'G-2'!C16</f>
        <v>462</v>
      </c>
      <c r="D16" s="46">
        <f>'G-1'!D16+'G-2'!D16</f>
        <v>9</v>
      </c>
      <c r="E16" s="46">
        <f>'G-1'!E16+'G-2'!E16</f>
        <v>12</v>
      </c>
      <c r="F16" s="6">
        <f t="shared" si="0"/>
        <v>518</v>
      </c>
      <c r="G16" s="2">
        <f t="shared" si="3"/>
        <v>2083.5</v>
      </c>
      <c r="H16" s="19" t="s">
        <v>15</v>
      </c>
      <c r="I16" s="46">
        <f>'G-1'!I16+'G-2'!I16</f>
        <v>12</v>
      </c>
      <c r="J16" s="46">
        <f>'G-1'!J16+'G-2'!J16</f>
        <v>381</v>
      </c>
      <c r="K16" s="46">
        <f>'G-1'!K16+'G-2'!K16</f>
        <v>10</v>
      </c>
      <c r="L16" s="46">
        <f>'G-1'!L16+'G-2'!L16</f>
        <v>9</v>
      </c>
      <c r="M16" s="6">
        <f t="shared" si="1"/>
        <v>429.5</v>
      </c>
      <c r="N16" s="2">
        <f t="shared" si="4"/>
        <v>1813.5</v>
      </c>
      <c r="O16" s="19" t="s">
        <v>8</v>
      </c>
      <c r="P16" s="46">
        <f>'G-1'!P16+'G-2'!P16</f>
        <v>10</v>
      </c>
      <c r="Q16" s="46">
        <f>'G-1'!Q16+'G-2'!Q16</f>
        <v>488</v>
      </c>
      <c r="R16" s="46">
        <f>'G-1'!R16+'G-2'!R16</f>
        <v>9</v>
      </c>
      <c r="S16" s="46">
        <f>'G-1'!S16+'G-2'!S16</f>
        <v>14</v>
      </c>
      <c r="T16" s="6">
        <f t="shared" si="2"/>
        <v>546</v>
      </c>
      <c r="U16" s="2">
        <f t="shared" si="5"/>
        <v>2062.5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8</v>
      </c>
      <c r="C17" s="46">
        <f>'G-1'!C17+'G-2'!C17</f>
        <v>483</v>
      </c>
      <c r="D17" s="46">
        <f>'G-1'!D17+'G-2'!D17</f>
        <v>7</v>
      </c>
      <c r="E17" s="46">
        <f>'G-1'!E17+'G-2'!E17</f>
        <v>17</v>
      </c>
      <c r="F17" s="6">
        <f t="shared" si="0"/>
        <v>543.5</v>
      </c>
      <c r="G17" s="2">
        <f t="shared" si="3"/>
        <v>2135</v>
      </c>
      <c r="H17" s="19" t="s">
        <v>18</v>
      </c>
      <c r="I17" s="46">
        <f>'G-1'!I17+'G-2'!I17</f>
        <v>10</v>
      </c>
      <c r="J17" s="46">
        <f>'G-1'!J17+'G-2'!J17</f>
        <v>456</v>
      </c>
      <c r="K17" s="46">
        <f>'G-1'!K17+'G-2'!K17</f>
        <v>6</v>
      </c>
      <c r="L17" s="46">
        <f>'G-1'!L17+'G-2'!L17</f>
        <v>12</v>
      </c>
      <c r="M17" s="6">
        <f t="shared" si="1"/>
        <v>503</v>
      </c>
      <c r="N17" s="2">
        <f t="shared" si="4"/>
        <v>1831.5</v>
      </c>
      <c r="O17" s="19" t="s">
        <v>10</v>
      </c>
      <c r="P17" s="46">
        <f>'G-1'!P17+'G-2'!P17</f>
        <v>9</v>
      </c>
      <c r="Q17" s="46">
        <f>'G-1'!Q17+'G-2'!Q17</f>
        <v>524</v>
      </c>
      <c r="R17" s="46">
        <f>'G-1'!R17+'G-2'!R17</f>
        <v>7</v>
      </c>
      <c r="S17" s="46">
        <f>'G-1'!S17+'G-2'!S17</f>
        <v>18</v>
      </c>
      <c r="T17" s="6">
        <f t="shared" si="2"/>
        <v>587.5</v>
      </c>
      <c r="U17" s="2">
        <f t="shared" si="5"/>
        <v>2164.5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7</v>
      </c>
      <c r="C18" s="46">
        <f>'G-1'!C18+'G-2'!C18</f>
        <v>417</v>
      </c>
      <c r="D18" s="46">
        <f>'G-1'!D18+'G-2'!D18</f>
        <v>8</v>
      </c>
      <c r="E18" s="46">
        <f>'G-1'!E18+'G-2'!E18</f>
        <v>13</v>
      </c>
      <c r="F18" s="6">
        <f t="shared" si="0"/>
        <v>469</v>
      </c>
      <c r="G18" s="2">
        <f t="shared" si="3"/>
        <v>2082</v>
      </c>
      <c r="H18" s="19" t="s">
        <v>20</v>
      </c>
      <c r="I18" s="46">
        <f>'G-1'!I18+'G-2'!I18</f>
        <v>11</v>
      </c>
      <c r="J18" s="46">
        <f>'G-1'!J18+'G-2'!J18</f>
        <v>483</v>
      </c>
      <c r="K18" s="46">
        <f>'G-1'!K18+'G-2'!K18</f>
        <v>9</v>
      </c>
      <c r="L18" s="46">
        <f>'G-1'!L18+'G-2'!L18</f>
        <v>16</v>
      </c>
      <c r="M18" s="6">
        <f t="shared" si="1"/>
        <v>546.5</v>
      </c>
      <c r="N18" s="2">
        <f t="shared" si="4"/>
        <v>1922</v>
      </c>
      <c r="O18" s="19" t="s">
        <v>13</v>
      </c>
      <c r="P18" s="46">
        <f>'G-1'!P18+'G-2'!P18</f>
        <v>6</v>
      </c>
      <c r="Q18" s="46">
        <f>'G-1'!Q18+'G-2'!Q18</f>
        <v>539</v>
      </c>
      <c r="R18" s="46">
        <f>'G-1'!R18+'G-2'!R18</f>
        <v>9</v>
      </c>
      <c r="S18" s="46">
        <f>'G-1'!S18+'G-2'!S18</f>
        <v>14</v>
      </c>
      <c r="T18" s="6">
        <f t="shared" si="2"/>
        <v>595</v>
      </c>
      <c r="U18" s="2">
        <f t="shared" si="5"/>
        <v>2272.5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14</v>
      </c>
      <c r="C19" s="47">
        <f>'G-1'!C19+'G-2'!C19</f>
        <v>417</v>
      </c>
      <c r="D19" s="47">
        <f>'G-1'!D19+'G-2'!D19</f>
        <v>3</v>
      </c>
      <c r="E19" s="47">
        <f>'G-1'!E19+'G-2'!E19</f>
        <v>14</v>
      </c>
      <c r="F19" s="7">
        <f t="shared" si="0"/>
        <v>465</v>
      </c>
      <c r="G19" s="3">
        <f t="shared" si="3"/>
        <v>1995.5</v>
      </c>
      <c r="H19" s="20" t="s">
        <v>22</v>
      </c>
      <c r="I19" s="46">
        <f>'G-1'!I19+'G-2'!I19</f>
        <v>12</v>
      </c>
      <c r="J19" s="46">
        <f>'G-1'!J19+'G-2'!J19</f>
        <v>422</v>
      </c>
      <c r="K19" s="46">
        <f>'G-1'!K19+'G-2'!K19</f>
        <v>5</v>
      </c>
      <c r="L19" s="46">
        <f>'G-1'!L19+'G-2'!L19</f>
        <v>12</v>
      </c>
      <c r="M19" s="6">
        <f t="shared" si="1"/>
        <v>468</v>
      </c>
      <c r="N19" s="2">
        <f>M16+M17+M18+M19</f>
        <v>1947</v>
      </c>
      <c r="O19" s="19" t="s">
        <v>16</v>
      </c>
      <c r="P19" s="46">
        <f>'G-1'!P19+'G-2'!P19</f>
        <v>5</v>
      </c>
      <c r="Q19" s="46">
        <f>'G-1'!Q19+'G-2'!Q19</f>
        <v>561</v>
      </c>
      <c r="R19" s="46">
        <f>'G-1'!R19+'G-2'!R19</f>
        <v>14</v>
      </c>
      <c r="S19" s="46">
        <f>'G-1'!S19+'G-2'!S19</f>
        <v>10</v>
      </c>
      <c r="T19" s="6">
        <f t="shared" si="2"/>
        <v>616.5</v>
      </c>
      <c r="U19" s="2">
        <f t="shared" si="5"/>
        <v>2345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9</v>
      </c>
      <c r="C20" s="45">
        <f>'G-1'!C20+'G-2'!C20</f>
        <v>464</v>
      </c>
      <c r="D20" s="45">
        <f>'G-1'!D20+'G-2'!D20</f>
        <v>5</v>
      </c>
      <c r="E20" s="45">
        <f>'G-1'!E20+'G-2'!E20</f>
        <v>13</v>
      </c>
      <c r="F20" s="8">
        <f t="shared" si="0"/>
        <v>511</v>
      </c>
      <c r="G20" s="35"/>
      <c r="H20" s="19" t="s">
        <v>24</v>
      </c>
      <c r="I20" s="46">
        <f>'G-1'!I20+'G-2'!I20</f>
        <v>11</v>
      </c>
      <c r="J20" s="46">
        <f>'G-1'!J20+'G-2'!J20</f>
        <v>428</v>
      </c>
      <c r="K20" s="46">
        <f>'G-1'!K20+'G-2'!K20</f>
        <v>7</v>
      </c>
      <c r="L20" s="46">
        <f>'G-1'!L20+'G-2'!L20</f>
        <v>15</v>
      </c>
      <c r="M20" s="8">
        <f t="shared" si="1"/>
        <v>485</v>
      </c>
      <c r="N20" s="2">
        <f>M17+M18+M19+M20</f>
        <v>2002.5</v>
      </c>
      <c r="O20" s="19" t="s">
        <v>45</v>
      </c>
      <c r="P20" s="46">
        <f>'G-1'!P20+'G-2'!P20</f>
        <v>9</v>
      </c>
      <c r="Q20" s="46">
        <f>'G-1'!Q20+'G-2'!Q20</f>
        <v>540</v>
      </c>
      <c r="R20" s="46">
        <f>'G-1'!R20+'G-2'!R20</f>
        <v>9</v>
      </c>
      <c r="S20" s="46">
        <f>'G-1'!S20+'G-2'!S20</f>
        <v>5</v>
      </c>
      <c r="T20" s="8">
        <f t="shared" si="2"/>
        <v>575</v>
      </c>
      <c r="U20" s="2">
        <f t="shared" si="5"/>
        <v>2374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10</v>
      </c>
      <c r="C21" s="46">
        <f>'G-1'!C21+'G-2'!C21</f>
        <v>419</v>
      </c>
      <c r="D21" s="46">
        <f>'G-1'!D21+'G-2'!D21</f>
        <v>7</v>
      </c>
      <c r="E21" s="46">
        <f>'G-1'!E21+'G-2'!E21</f>
        <v>14</v>
      </c>
      <c r="F21" s="6">
        <f t="shared" si="0"/>
        <v>473</v>
      </c>
      <c r="G21" s="36"/>
      <c r="H21" s="20" t="s">
        <v>25</v>
      </c>
      <c r="I21" s="46">
        <f>'G-1'!I21+'G-2'!I21</f>
        <v>7</v>
      </c>
      <c r="J21" s="46">
        <f>'G-1'!J21+'G-2'!J21</f>
        <v>419</v>
      </c>
      <c r="K21" s="46">
        <f>'G-1'!K21+'G-2'!K21</f>
        <v>9</v>
      </c>
      <c r="L21" s="46">
        <f>'G-1'!L21+'G-2'!L21</f>
        <v>13</v>
      </c>
      <c r="M21" s="6">
        <f t="shared" si="1"/>
        <v>473</v>
      </c>
      <c r="N21" s="2">
        <f>M18+M19+M20+M21</f>
        <v>1972.5</v>
      </c>
      <c r="O21" s="21" t="s">
        <v>46</v>
      </c>
      <c r="P21" s="47">
        <f>'G-1'!P21+'G-2'!P21</f>
        <v>4</v>
      </c>
      <c r="Q21" s="47">
        <f>'G-1'!Q21+'G-2'!Q21</f>
        <v>553</v>
      </c>
      <c r="R21" s="47">
        <f>'G-1'!R21+'G-2'!R21</f>
        <v>7</v>
      </c>
      <c r="S21" s="47">
        <f>'G-1'!S21+'G-2'!S21</f>
        <v>3</v>
      </c>
      <c r="T21" s="7">
        <f t="shared" si="2"/>
        <v>576.5</v>
      </c>
      <c r="U21" s="3">
        <f t="shared" si="5"/>
        <v>2363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12</v>
      </c>
      <c r="C22" s="46">
        <f>'G-1'!C22+'G-2'!C22</f>
        <v>438</v>
      </c>
      <c r="D22" s="46">
        <f>'G-1'!D22+'G-2'!D22</f>
        <v>6</v>
      </c>
      <c r="E22" s="46">
        <f>'G-1'!E22+'G-2'!E22</f>
        <v>12</v>
      </c>
      <c r="F22" s="6">
        <f t="shared" si="0"/>
        <v>486</v>
      </c>
      <c r="G22" s="2"/>
      <c r="H22" s="21" t="s">
        <v>26</v>
      </c>
      <c r="I22" s="46">
        <f>'G-1'!I22+'G-2'!I22</f>
        <v>7</v>
      </c>
      <c r="J22" s="46">
        <f>'G-1'!J22+'G-2'!J22</f>
        <v>405</v>
      </c>
      <c r="K22" s="46">
        <f>'G-1'!K22+'G-2'!K22</f>
        <v>9</v>
      </c>
      <c r="L22" s="46">
        <f>'G-1'!L22+'G-2'!L22</f>
        <v>24</v>
      </c>
      <c r="M22" s="6">
        <f t="shared" si="1"/>
        <v>486.5</v>
      </c>
      <c r="N22" s="3">
        <f>M19+M20+M21+M22</f>
        <v>1912.5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2135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2047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2374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84</v>
      </c>
      <c r="G24" s="54"/>
      <c r="H24" s="103"/>
      <c r="I24" s="104"/>
      <c r="J24" s="49" t="s">
        <v>73</v>
      </c>
      <c r="K24" s="52"/>
      <c r="L24" s="52"/>
      <c r="M24" s="53" t="s">
        <v>75</v>
      </c>
      <c r="N24" s="54"/>
      <c r="O24" s="103"/>
      <c r="P24" s="104"/>
      <c r="Q24" s="49" t="s">
        <v>73</v>
      </c>
      <c r="R24" s="52"/>
      <c r="S24" s="52"/>
      <c r="T24" s="53" t="s">
        <v>70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20" t="s">
        <v>94</v>
      </c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20" t="s">
        <v>95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20" t="s">
        <v>96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6" t="s">
        <v>97</v>
      </c>
      <c r="B8" s="116"/>
      <c r="C8" s="115" t="s">
        <v>98</v>
      </c>
      <c r="D8" s="115"/>
      <c r="E8" s="115"/>
      <c r="F8" s="115"/>
      <c r="G8" s="115"/>
      <c r="H8" s="115"/>
      <c r="I8" s="56"/>
      <c r="J8" s="56"/>
      <c r="K8" s="56"/>
      <c r="L8" s="116" t="s">
        <v>99</v>
      </c>
      <c r="M8" s="116"/>
      <c r="N8" s="116"/>
      <c r="O8" s="115" t="str">
        <f>'G-1'!D5</f>
        <v>CALLE 45 X CARRERA 36</v>
      </c>
      <c r="P8" s="115"/>
      <c r="Q8" s="115"/>
      <c r="R8" s="115"/>
      <c r="S8" s="115"/>
      <c r="T8" s="56"/>
      <c r="U8" s="56"/>
      <c r="V8" s="116" t="s">
        <v>100</v>
      </c>
      <c r="W8" s="116"/>
      <c r="X8" s="116"/>
      <c r="Y8" s="115">
        <f>'G-1'!L5</f>
        <v>4536</v>
      </c>
      <c r="Z8" s="115"/>
      <c r="AA8" s="115"/>
      <c r="AB8" s="56"/>
      <c r="AC8" s="56"/>
      <c r="AD8" s="56"/>
      <c r="AE8" s="56"/>
      <c r="AF8" s="56"/>
      <c r="AG8" s="56"/>
      <c r="AH8" s="116" t="s">
        <v>101</v>
      </c>
      <c r="AI8" s="116"/>
      <c r="AJ8" s="117">
        <f>'G-1'!S6</f>
        <v>41758</v>
      </c>
      <c r="AK8" s="117"/>
      <c r="AL8" s="117"/>
      <c r="AM8" s="117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9" t="s">
        <v>111</v>
      </c>
      <c r="E10" s="119"/>
      <c r="F10" s="119"/>
      <c r="G10" s="11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9" t="s">
        <v>112</v>
      </c>
      <c r="T10" s="119"/>
      <c r="U10" s="119"/>
      <c r="V10" s="119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9" t="s">
        <v>49</v>
      </c>
      <c r="AI10" s="119"/>
      <c r="AJ10" s="119"/>
      <c r="AK10" s="119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8" t="s">
        <v>103</v>
      </c>
      <c r="U12" s="118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932.5</v>
      </c>
      <c r="AV12" s="61">
        <f t="shared" si="0"/>
        <v>977</v>
      </c>
      <c r="AW12" s="61">
        <f t="shared" si="0"/>
        <v>967</v>
      </c>
      <c r="AX12" s="61">
        <f t="shared" si="0"/>
        <v>909.5</v>
      </c>
      <c r="AY12" s="61">
        <f t="shared" si="0"/>
        <v>921</v>
      </c>
      <c r="AZ12" s="61">
        <f t="shared" si="0"/>
        <v>885.5</v>
      </c>
      <c r="BA12" s="61">
        <f t="shared" si="0"/>
        <v>852</v>
      </c>
      <c r="BB12" s="61"/>
      <c r="BC12" s="61"/>
      <c r="BD12" s="61"/>
      <c r="BE12" s="61">
        <f t="shared" ref="BE12:BQ12" si="1">P14</f>
        <v>1033</v>
      </c>
      <c r="BF12" s="61">
        <f t="shared" si="1"/>
        <v>1048.5</v>
      </c>
      <c r="BG12" s="61">
        <f t="shared" si="1"/>
        <v>1091</v>
      </c>
      <c r="BH12" s="61">
        <f t="shared" si="1"/>
        <v>1106.5</v>
      </c>
      <c r="BI12" s="61">
        <f t="shared" si="1"/>
        <v>1126.5</v>
      </c>
      <c r="BJ12" s="61">
        <f t="shared" si="1"/>
        <v>1095</v>
      </c>
      <c r="BK12" s="61">
        <f t="shared" si="1"/>
        <v>1006.5</v>
      </c>
      <c r="BL12" s="61">
        <f t="shared" si="1"/>
        <v>936</v>
      </c>
      <c r="BM12" s="61">
        <f t="shared" si="1"/>
        <v>895.5</v>
      </c>
      <c r="BN12" s="61">
        <f t="shared" si="1"/>
        <v>888</v>
      </c>
      <c r="BO12" s="61">
        <f t="shared" si="1"/>
        <v>912.5</v>
      </c>
      <c r="BP12" s="61">
        <f t="shared" si="1"/>
        <v>903.5</v>
      </c>
      <c r="BQ12" s="61">
        <f t="shared" si="1"/>
        <v>897.5</v>
      </c>
      <c r="BR12" s="61"/>
      <c r="BS12" s="61"/>
      <c r="BT12" s="61"/>
      <c r="BU12" s="61">
        <f t="shared" ref="BU12:CC12" si="2">AG14</f>
        <v>1055.5</v>
      </c>
      <c r="BV12" s="61">
        <f t="shared" si="2"/>
        <v>1054.5</v>
      </c>
      <c r="BW12" s="61">
        <f t="shared" si="2"/>
        <v>1106</v>
      </c>
      <c r="BX12" s="61">
        <f t="shared" si="2"/>
        <v>1066</v>
      </c>
      <c r="BY12" s="61">
        <f t="shared" si="2"/>
        <v>1159</v>
      </c>
      <c r="BZ12" s="61">
        <f t="shared" si="2"/>
        <v>1246.5</v>
      </c>
      <c r="CA12" s="61">
        <f t="shared" si="2"/>
        <v>1304</v>
      </c>
      <c r="CB12" s="61">
        <f t="shared" si="2"/>
        <v>1344.5</v>
      </c>
      <c r="CC12" s="61">
        <f t="shared" si="2"/>
        <v>1379.5</v>
      </c>
    </row>
    <row r="13" spans="1:81" ht="16.5" customHeight="1" x14ac:dyDescent="0.2">
      <c r="A13" s="64" t="s">
        <v>104</v>
      </c>
      <c r="B13" s="70">
        <f>'G-1'!F10</f>
        <v>187.5</v>
      </c>
      <c r="C13" s="70">
        <f>'G-1'!F11</f>
        <v>253</v>
      </c>
      <c r="D13" s="70">
        <f>'G-1'!F12</f>
        <v>260</v>
      </c>
      <c r="E13" s="70">
        <f>'G-1'!F13</f>
        <v>232</v>
      </c>
      <c r="F13" s="70">
        <f>'G-1'!F14</f>
        <v>232</v>
      </c>
      <c r="G13" s="70">
        <f>'G-1'!F15</f>
        <v>243</v>
      </c>
      <c r="H13" s="70">
        <f>'G-1'!F16</f>
        <v>202.5</v>
      </c>
      <c r="I13" s="70">
        <f>'G-1'!F17</f>
        <v>243.5</v>
      </c>
      <c r="J13" s="70">
        <f>'G-1'!F18</f>
        <v>196.5</v>
      </c>
      <c r="K13" s="70">
        <f>'G-1'!F19</f>
        <v>209.5</v>
      </c>
      <c r="L13" s="71"/>
      <c r="M13" s="70">
        <f>'G-1'!F20</f>
        <v>247.5</v>
      </c>
      <c r="N13" s="70">
        <f>'G-1'!F21</f>
        <v>251</v>
      </c>
      <c r="O13" s="70">
        <f>'G-1'!F22</f>
        <v>271</v>
      </c>
      <c r="P13" s="70">
        <f>'G-1'!M10</f>
        <v>263.5</v>
      </c>
      <c r="Q13" s="70">
        <f>'G-1'!M11</f>
        <v>263</v>
      </c>
      <c r="R13" s="70">
        <f>'G-1'!M12</f>
        <v>293.5</v>
      </c>
      <c r="S13" s="70">
        <f>'G-1'!M13</f>
        <v>286.5</v>
      </c>
      <c r="T13" s="70">
        <f>'G-1'!M14</f>
        <v>283.5</v>
      </c>
      <c r="U13" s="70">
        <f>'G-1'!M15</f>
        <v>231.5</v>
      </c>
      <c r="V13" s="70">
        <f>'G-1'!M16</f>
        <v>205</v>
      </c>
      <c r="W13" s="70">
        <f>'G-1'!M17</f>
        <v>216</v>
      </c>
      <c r="X13" s="70">
        <f>'G-1'!M18</f>
        <v>243</v>
      </c>
      <c r="Y13" s="70">
        <f>'G-1'!M19</f>
        <v>224</v>
      </c>
      <c r="Z13" s="70">
        <f>'G-1'!M20</f>
        <v>229.5</v>
      </c>
      <c r="AA13" s="70">
        <f>'G-1'!M21</f>
        <v>207</v>
      </c>
      <c r="AB13" s="70">
        <f>'G-1'!M22</f>
        <v>237</v>
      </c>
      <c r="AC13" s="71"/>
      <c r="AD13" s="70">
        <f>'G-1'!T10</f>
        <v>244.5</v>
      </c>
      <c r="AE13" s="70">
        <f>'G-1'!T11</f>
        <v>252</v>
      </c>
      <c r="AF13" s="70">
        <f>'G-1'!T12</f>
        <v>337</v>
      </c>
      <c r="AG13" s="70">
        <f>'G-1'!T13</f>
        <v>222</v>
      </c>
      <c r="AH13" s="70">
        <f>'G-1'!T14</f>
        <v>243.5</v>
      </c>
      <c r="AI13" s="70">
        <f>'G-1'!T15</f>
        <v>303.5</v>
      </c>
      <c r="AJ13" s="70">
        <f>'G-1'!T16</f>
        <v>297</v>
      </c>
      <c r="AK13" s="70">
        <f>'G-1'!T17</f>
        <v>315</v>
      </c>
      <c r="AL13" s="70">
        <f>'G-1'!T18</f>
        <v>331</v>
      </c>
      <c r="AM13" s="70">
        <f>'G-1'!T19</f>
        <v>361</v>
      </c>
      <c r="AN13" s="70">
        <f>'G-1'!T20</f>
        <v>337.5</v>
      </c>
      <c r="AO13" s="70">
        <f>'G-1'!T21</f>
        <v>350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932.5</v>
      </c>
      <c r="F14" s="70">
        <f t="shared" ref="F14:K14" si="3">C13+D13+E13+F13</f>
        <v>977</v>
      </c>
      <c r="G14" s="70">
        <f t="shared" si="3"/>
        <v>967</v>
      </c>
      <c r="H14" s="70">
        <f t="shared" si="3"/>
        <v>909.5</v>
      </c>
      <c r="I14" s="70">
        <f t="shared" si="3"/>
        <v>921</v>
      </c>
      <c r="J14" s="70">
        <f t="shared" si="3"/>
        <v>885.5</v>
      </c>
      <c r="K14" s="70">
        <f t="shared" si="3"/>
        <v>852</v>
      </c>
      <c r="L14" s="71"/>
      <c r="M14" s="70"/>
      <c r="N14" s="70"/>
      <c r="O14" s="70"/>
      <c r="P14" s="70">
        <f>M13+N13+O13+P13</f>
        <v>1033</v>
      </c>
      <c r="Q14" s="70">
        <f t="shared" ref="Q14:AB14" si="4">N13+O13+P13+Q13</f>
        <v>1048.5</v>
      </c>
      <c r="R14" s="70">
        <f t="shared" si="4"/>
        <v>1091</v>
      </c>
      <c r="S14" s="70">
        <f t="shared" si="4"/>
        <v>1106.5</v>
      </c>
      <c r="T14" s="70">
        <f t="shared" si="4"/>
        <v>1126.5</v>
      </c>
      <c r="U14" s="70">
        <f t="shared" si="4"/>
        <v>1095</v>
      </c>
      <c r="V14" s="70">
        <f t="shared" si="4"/>
        <v>1006.5</v>
      </c>
      <c r="W14" s="70">
        <f t="shared" si="4"/>
        <v>936</v>
      </c>
      <c r="X14" s="70">
        <f t="shared" si="4"/>
        <v>895.5</v>
      </c>
      <c r="Y14" s="70">
        <f t="shared" si="4"/>
        <v>888</v>
      </c>
      <c r="Z14" s="70">
        <f t="shared" si="4"/>
        <v>912.5</v>
      </c>
      <c r="AA14" s="70">
        <f t="shared" si="4"/>
        <v>903.5</v>
      </c>
      <c r="AB14" s="70">
        <f t="shared" si="4"/>
        <v>897.5</v>
      </c>
      <c r="AC14" s="71"/>
      <c r="AD14" s="70"/>
      <c r="AE14" s="70"/>
      <c r="AF14" s="70"/>
      <c r="AG14" s="70">
        <f>AD13+AE13+AF13+AG13</f>
        <v>1055.5</v>
      </c>
      <c r="AH14" s="70">
        <f t="shared" ref="AH14:AO14" si="5">AE13+AF13+AG13+AH13</f>
        <v>1054.5</v>
      </c>
      <c r="AI14" s="70">
        <f t="shared" si="5"/>
        <v>1106</v>
      </c>
      <c r="AJ14" s="70">
        <f t="shared" si="5"/>
        <v>1066</v>
      </c>
      <c r="AK14" s="70">
        <f t="shared" si="5"/>
        <v>1159</v>
      </c>
      <c r="AL14" s="70">
        <f t="shared" si="5"/>
        <v>1246.5</v>
      </c>
      <c r="AM14" s="70">
        <f t="shared" si="5"/>
        <v>1304</v>
      </c>
      <c r="AN14" s="70">
        <f t="shared" si="5"/>
        <v>1344.5</v>
      </c>
      <c r="AO14" s="70">
        <f t="shared" si="5"/>
        <v>1379.5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117</v>
      </c>
      <c r="B16" s="79">
        <f>MAX(B14:K14)</f>
        <v>977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977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1126.5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1126.5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1379.5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1379.5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3" t="s">
        <v>103</v>
      </c>
      <c r="U17" s="113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313</v>
      </c>
      <c r="C18" s="70">
        <f>'G-2'!F11</f>
        <v>301</v>
      </c>
      <c r="D18" s="70">
        <f>'G-2'!F12</f>
        <v>284.5</v>
      </c>
      <c r="E18" s="70">
        <f>'G-2'!F13</f>
        <v>260</v>
      </c>
      <c r="F18" s="70">
        <f>'G-2'!F14</f>
        <v>290</v>
      </c>
      <c r="G18" s="70">
        <f>'G-2'!F15</f>
        <v>308.5</v>
      </c>
      <c r="H18" s="70">
        <f>'G-2'!F16</f>
        <v>315.5</v>
      </c>
      <c r="I18" s="70">
        <f>'G-2'!F17</f>
        <v>300</v>
      </c>
      <c r="J18" s="70">
        <f>'G-2'!F18</f>
        <v>272.5</v>
      </c>
      <c r="K18" s="70">
        <f>'G-2'!F19</f>
        <v>255.5</v>
      </c>
      <c r="L18" s="71"/>
      <c r="M18" s="70">
        <f>'G-2'!F20</f>
        <v>263.5</v>
      </c>
      <c r="N18" s="70">
        <f>'G-2'!F21</f>
        <v>222</v>
      </c>
      <c r="O18" s="70">
        <f>'G-2'!F22</f>
        <v>215</v>
      </c>
      <c r="P18" s="70">
        <f>'G-2'!M10</f>
        <v>277.5</v>
      </c>
      <c r="Q18" s="70">
        <f>'G-2'!M11</f>
        <v>236.5</v>
      </c>
      <c r="R18" s="70">
        <f>'G-2'!M12</f>
        <v>227</v>
      </c>
      <c r="S18" s="70">
        <f>'G-2'!M13</f>
        <v>198.5</v>
      </c>
      <c r="T18" s="70">
        <f>'G-2'!M14</f>
        <v>172.5</v>
      </c>
      <c r="U18" s="70">
        <f>'G-2'!M15</f>
        <v>211.5</v>
      </c>
      <c r="V18" s="70">
        <f>'G-2'!M16</f>
        <v>224.5</v>
      </c>
      <c r="W18" s="70">
        <f>'G-2'!M17</f>
        <v>287</v>
      </c>
      <c r="X18" s="70">
        <f>'G-2'!M18</f>
        <v>303.5</v>
      </c>
      <c r="Y18" s="70">
        <f>'G-2'!M19</f>
        <v>244</v>
      </c>
      <c r="Z18" s="70">
        <f>'G-2'!M20</f>
        <v>255.5</v>
      </c>
      <c r="AA18" s="70">
        <f>'G-2'!M21</f>
        <v>266</v>
      </c>
      <c r="AB18" s="70">
        <f>'G-2'!M22</f>
        <v>249.5</v>
      </c>
      <c r="AC18" s="71"/>
      <c r="AD18" s="70">
        <f>'G-2'!T10</f>
        <v>256.5</v>
      </c>
      <c r="AE18" s="70">
        <f>'G-2'!T11</f>
        <v>290</v>
      </c>
      <c r="AF18" s="70">
        <f>'G-2'!T12</f>
        <v>246.5</v>
      </c>
      <c r="AG18" s="70">
        <f>'G-2'!T13</f>
        <v>263.5</v>
      </c>
      <c r="AH18" s="70">
        <f>'G-2'!T14</f>
        <v>243.5</v>
      </c>
      <c r="AI18" s="70">
        <f>'G-2'!T15</f>
        <v>240.5</v>
      </c>
      <c r="AJ18" s="70">
        <f>'G-2'!T16</f>
        <v>249</v>
      </c>
      <c r="AK18" s="70">
        <f>'G-2'!T17</f>
        <v>272.5</v>
      </c>
      <c r="AL18" s="70">
        <f>'G-2'!T18</f>
        <v>264</v>
      </c>
      <c r="AM18" s="70">
        <f>'G-2'!T19</f>
        <v>255.5</v>
      </c>
      <c r="AN18" s="70">
        <f>'G-2'!T20</f>
        <v>237.5</v>
      </c>
      <c r="AO18" s="70">
        <f>'G-2'!T21</f>
        <v>226.5</v>
      </c>
      <c r="AP18" s="65"/>
      <c r="AQ18" s="65"/>
      <c r="AR18" s="65"/>
      <c r="AS18" s="65"/>
      <c r="AT18" s="65"/>
      <c r="AU18" s="65">
        <f t="shared" ref="AU18:BA18" si="6">E19</f>
        <v>1158.5</v>
      </c>
      <c r="AV18" s="65">
        <f t="shared" si="6"/>
        <v>1135.5</v>
      </c>
      <c r="AW18" s="65">
        <f t="shared" si="6"/>
        <v>1143</v>
      </c>
      <c r="AX18" s="65">
        <f t="shared" si="6"/>
        <v>1174</v>
      </c>
      <c r="AY18" s="65">
        <f t="shared" si="6"/>
        <v>1214</v>
      </c>
      <c r="AZ18" s="65">
        <f t="shared" si="6"/>
        <v>1196.5</v>
      </c>
      <c r="BA18" s="65">
        <f t="shared" si="6"/>
        <v>1143.5</v>
      </c>
      <c r="BB18" s="65"/>
      <c r="BC18" s="65"/>
      <c r="BD18" s="65"/>
      <c r="BE18" s="65">
        <f t="shared" ref="BE18:BQ18" si="7">P19</f>
        <v>978</v>
      </c>
      <c r="BF18" s="65">
        <f t="shared" si="7"/>
        <v>951</v>
      </c>
      <c r="BG18" s="65">
        <f t="shared" si="7"/>
        <v>956</v>
      </c>
      <c r="BH18" s="65">
        <f t="shared" si="7"/>
        <v>939.5</v>
      </c>
      <c r="BI18" s="65">
        <f t="shared" si="7"/>
        <v>834.5</v>
      </c>
      <c r="BJ18" s="65">
        <f t="shared" si="7"/>
        <v>809.5</v>
      </c>
      <c r="BK18" s="65">
        <f t="shared" si="7"/>
        <v>807</v>
      </c>
      <c r="BL18" s="65">
        <f t="shared" si="7"/>
        <v>895.5</v>
      </c>
      <c r="BM18" s="65">
        <f t="shared" si="7"/>
        <v>1026.5</v>
      </c>
      <c r="BN18" s="65">
        <f t="shared" si="7"/>
        <v>1059</v>
      </c>
      <c r="BO18" s="65">
        <f t="shared" si="7"/>
        <v>1090</v>
      </c>
      <c r="BP18" s="65">
        <f t="shared" si="7"/>
        <v>1069</v>
      </c>
      <c r="BQ18" s="65">
        <f t="shared" si="7"/>
        <v>1015</v>
      </c>
      <c r="BR18" s="65"/>
      <c r="BS18" s="65"/>
      <c r="BT18" s="65"/>
      <c r="BU18" s="65">
        <f t="shared" ref="BU18:CC18" si="8">AG19</f>
        <v>1056.5</v>
      </c>
      <c r="BV18" s="65">
        <f t="shared" si="8"/>
        <v>1043.5</v>
      </c>
      <c r="BW18" s="65">
        <f t="shared" si="8"/>
        <v>994</v>
      </c>
      <c r="BX18" s="65">
        <f t="shared" si="8"/>
        <v>996.5</v>
      </c>
      <c r="BY18" s="65">
        <f t="shared" si="8"/>
        <v>1005.5</v>
      </c>
      <c r="BZ18" s="65">
        <f t="shared" si="8"/>
        <v>1026</v>
      </c>
      <c r="CA18" s="65">
        <f t="shared" si="8"/>
        <v>1041</v>
      </c>
      <c r="CB18" s="65">
        <f t="shared" si="8"/>
        <v>1029.5</v>
      </c>
      <c r="CC18" s="65">
        <f t="shared" si="8"/>
        <v>983.5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1158.5</v>
      </c>
      <c r="F19" s="70">
        <f t="shared" ref="F19:K19" si="9">C18+D18+E18+F18</f>
        <v>1135.5</v>
      </c>
      <c r="G19" s="70">
        <f t="shared" si="9"/>
        <v>1143</v>
      </c>
      <c r="H19" s="70">
        <f t="shared" si="9"/>
        <v>1174</v>
      </c>
      <c r="I19" s="70">
        <f t="shared" si="9"/>
        <v>1214</v>
      </c>
      <c r="J19" s="70">
        <f t="shared" si="9"/>
        <v>1196.5</v>
      </c>
      <c r="K19" s="70">
        <f t="shared" si="9"/>
        <v>1143.5</v>
      </c>
      <c r="L19" s="71"/>
      <c r="M19" s="70"/>
      <c r="N19" s="70"/>
      <c r="O19" s="70"/>
      <c r="P19" s="70">
        <f>M18+N18+O18+P18</f>
        <v>978</v>
      </c>
      <c r="Q19" s="70">
        <f t="shared" ref="Q19:AB19" si="10">N18+O18+P18+Q18</f>
        <v>951</v>
      </c>
      <c r="R19" s="70">
        <f t="shared" si="10"/>
        <v>956</v>
      </c>
      <c r="S19" s="70">
        <f t="shared" si="10"/>
        <v>939.5</v>
      </c>
      <c r="T19" s="70">
        <f t="shared" si="10"/>
        <v>834.5</v>
      </c>
      <c r="U19" s="70">
        <f t="shared" si="10"/>
        <v>809.5</v>
      </c>
      <c r="V19" s="70">
        <f t="shared" si="10"/>
        <v>807</v>
      </c>
      <c r="W19" s="70">
        <f t="shared" si="10"/>
        <v>895.5</v>
      </c>
      <c r="X19" s="70">
        <f t="shared" si="10"/>
        <v>1026.5</v>
      </c>
      <c r="Y19" s="70">
        <f t="shared" si="10"/>
        <v>1059</v>
      </c>
      <c r="Z19" s="70">
        <f t="shared" si="10"/>
        <v>1090</v>
      </c>
      <c r="AA19" s="70">
        <f t="shared" si="10"/>
        <v>1069</v>
      </c>
      <c r="AB19" s="70">
        <f t="shared" si="10"/>
        <v>1015</v>
      </c>
      <c r="AC19" s="71"/>
      <c r="AD19" s="70"/>
      <c r="AE19" s="70"/>
      <c r="AF19" s="70"/>
      <c r="AG19" s="70">
        <f>AD18+AE18+AF18+AG18</f>
        <v>1056.5</v>
      </c>
      <c r="AH19" s="70">
        <f t="shared" ref="AH19:AO19" si="11">AE18+AF18+AG18+AH18</f>
        <v>1043.5</v>
      </c>
      <c r="AI19" s="70">
        <f t="shared" si="11"/>
        <v>994</v>
      </c>
      <c r="AJ19" s="70">
        <f t="shared" si="11"/>
        <v>996.5</v>
      </c>
      <c r="AK19" s="70">
        <f t="shared" si="11"/>
        <v>1005.5</v>
      </c>
      <c r="AL19" s="70">
        <f t="shared" si="11"/>
        <v>1026</v>
      </c>
      <c r="AM19" s="70">
        <f t="shared" si="11"/>
        <v>1041</v>
      </c>
      <c r="AN19" s="70">
        <f t="shared" si="11"/>
        <v>1029.5</v>
      </c>
      <c r="AO19" s="70">
        <f t="shared" si="11"/>
        <v>983.5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117</v>
      </c>
      <c r="B21" s="79">
        <f>MAX(B19:K19)</f>
        <v>1214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1214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1090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1090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1056.5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1056.5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3" t="s">
        <v>103</v>
      </c>
      <c r="U22" s="113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2091</v>
      </c>
      <c r="AV22" s="56">
        <f t="shared" si="18"/>
        <v>2112.5</v>
      </c>
      <c r="AW22" s="56">
        <f t="shared" si="18"/>
        <v>2110</v>
      </c>
      <c r="AX22" s="56">
        <f t="shared" si="18"/>
        <v>2083.5</v>
      </c>
      <c r="AY22" s="56">
        <f t="shared" si="18"/>
        <v>2135</v>
      </c>
      <c r="AZ22" s="56">
        <f t="shared" si="18"/>
        <v>2082</v>
      </c>
      <c r="BA22" s="56">
        <f t="shared" si="18"/>
        <v>1995.5</v>
      </c>
      <c r="BB22" s="56"/>
      <c r="BC22" s="56"/>
      <c r="BD22" s="56"/>
      <c r="BE22" s="56">
        <f t="shared" ref="BE22:BQ22" si="19">P32</f>
        <v>2011</v>
      </c>
      <c r="BF22" s="56">
        <f t="shared" si="19"/>
        <v>1999.5</v>
      </c>
      <c r="BG22" s="56">
        <f t="shared" si="19"/>
        <v>2047</v>
      </c>
      <c r="BH22" s="56">
        <f t="shared" si="19"/>
        <v>2046</v>
      </c>
      <c r="BI22" s="56">
        <f t="shared" si="19"/>
        <v>1961</v>
      </c>
      <c r="BJ22" s="56">
        <f t="shared" si="19"/>
        <v>1904.5</v>
      </c>
      <c r="BK22" s="56">
        <f t="shared" si="19"/>
        <v>1813.5</v>
      </c>
      <c r="BL22" s="56">
        <f t="shared" si="19"/>
        <v>1831.5</v>
      </c>
      <c r="BM22" s="56">
        <f t="shared" si="19"/>
        <v>1922</v>
      </c>
      <c r="BN22" s="56">
        <f t="shared" si="19"/>
        <v>1947</v>
      </c>
      <c r="BO22" s="56">
        <f t="shared" si="19"/>
        <v>2002.5</v>
      </c>
      <c r="BP22" s="56">
        <f t="shared" si="19"/>
        <v>1972.5</v>
      </c>
      <c r="BQ22" s="56">
        <f t="shared" si="19"/>
        <v>1912.5</v>
      </c>
      <c r="BR22" s="56"/>
      <c r="BS22" s="56"/>
      <c r="BT22" s="56"/>
      <c r="BU22" s="56">
        <f t="shared" ref="BU22:CC22" si="20">AG32</f>
        <v>2112</v>
      </c>
      <c r="BV22" s="56">
        <f t="shared" si="20"/>
        <v>2098</v>
      </c>
      <c r="BW22" s="56">
        <f t="shared" si="20"/>
        <v>2100</v>
      </c>
      <c r="BX22" s="56">
        <f t="shared" si="20"/>
        <v>2062.5</v>
      </c>
      <c r="BY22" s="56">
        <f t="shared" si="20"/>
        <v>2164.5</v>
      </c>
      <c r="BZ22" s="56">
        <f t="shared" si="20"/>
        <v>2272.5</v>
      </c>
      <c r="CA22" s="56">
        <f t="shared" si="20"/>
        <v>2345</v>
      </c>
      <c r="CB22" s="56">
        <f t="shared" si="20"/>
        <v>2374</v>
      </c>
      <c r="CC22" s="56">
        <f t="shared" si="20"/>
        <v>2363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3" t="s">
        <v>103</v>
      </c>
      <c r="U26" s="113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3" t="s">
        <v>103</v>
      </c>
      <c r="U30" s="113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500.5</v>
      </c>
      <c r="C31" s="70">
        <f t="shared" ref="C31:K31" si="24">C13+C18+C23+C27</f>
        <v>554</v>
      </c>
      <c r="D31" s="70">
        <f t="shared" si="24"/>
        <v>544.5</v>
      </c>
      <c r="E31" s="70">
        <f t="shared" si="24"/>
        <v>492</v>
      </c>
      <c r="F31" s="70">
        <f t="shared" si="24"/>
        <v>522</v>
      </c>
      <c r="G31" s="70">
        <f t="shared" si="24"/>
        <v>551.5</v>
      </c>
      <c r="H31" s="70">
        <f t="shared" si="24"/>
        <v>518</v>
      </c>
      <c r="I31" s="70">
        <f t="shared" si="24"/>
        <v>543.5</v>
      </c>
      <c r="J31" s="70">
        <f t="shared" si="24"/>
        <v>469</v>
      </c>
      <c r="K31" s="70">
        <f t="shared" si="24"/>
        <v>465</v>
      </c>
      <c r="L31" s="71"/>
      <c r="M31" s="70">
        <f>M13+M18+M23+M27</f>
        <v>511</v>
      </c>
      <c r="N31" s="70">
        <f t="shared" ref="N31:AB31" si="25">N13+N18+N23+N27</f>
        <v>473</v>
      </c>
      <c r="O31" s="70">
        <f t="shared" si="25"/>
        <v>486</v>
      </c>
      <c r="P31" s="70">
        <f t="shared" si="25"/>
        <v>541</v>
      </c>
      <c r="Q31" s="70">
        <f t="shared" si="25"/>
        <v>499.5</v>
      </c>
      <c r="R31" s="70">
        <f t="shared" si="25"/>
        <v>520.5</v>
      </c>
      <c r="S31" s="70">
        <f t="shared" si="25"/>
        <v>485</v>
      </c>
      <c r="T31" s="70">
        <f t="shared" si="25"/>
        <v>456</v>
      </c>
      <c r="U31" s="70">
        <f t="shared" si="25"/>
        <v>443</v>
      </c>
      <c r="V31" s="70">
        <f t="shared" si="25"/>
        <v>429.5</v>
      </c>
      <c r="W31" s="70">
        <f t="shared" si="25"/>
        <v>503</v>
      </c>
      <c r="X31" s="70">
        <f t="shared" si="25"/>
        <v>546.5</v>
      </c>
      <c r="Y31" s="70">
        <f t="shared" si="25"/>
        <v>468</v>
      </c>
      <c r="Z31" s="70">
        <f t="shared" si="25"/>
        <v>485</v>
      </c>
      <c r="AA31" s="70">
        <f t="shared" si="25"/>
        <v>473</v>
      </c>
      <c r="AB31" s="70">
        <f t="shared" si="25"/>
        <v>486.5</v>
      </c>
      <c r="AC31" s="71"/>
      <c r="AD31" s="70">
        <f>AD13+AD18+AD23+AD27</f>
        <v>501</v>
      </c>
      <c r="AE31" s="70">
        <f t="shared" ref="AE31:AO31" si="26">AE13+AE18+AE23+AE27</f>
        <v>542</v>
      </c>
      <c r="AF31" s="70">
        <f t="shared" si="26"/>
        <v>583.5</v>
      </c>
      <c r="AG31" s="70">
        <f t="shared" si="26"/>
        <v>485.5</v>
      </c>
      <c r="AH31" s="70">
        <f t="shared" si="26"/>
        <v>487</v>
      </c>
      <c r="AI31" s="70">
        <f t="shared" si="26"/>
        <v>544</v>
      </c>
      <c r="AJ31" s="70">
        <f t="shared" si="26"/>
        <v>546</v>
      </c>
      <c r="AK31" s="70">
        <f t="shared" si="26"/>
        <v>587.5</v>
      </c>
      <c r="AL31" s="70">
        <f t="shared" si="26"/>
        <v>595</v>
      </c>
      <c r="AM31" s="70">
        <f t="shared" si="26"/>
        <v>616.5</v>
      </c>
      <c r="AN31" s="70">
        <f t="shared" si="26"/>
        <v>575</v>
      </c>
      <c r="AO31" s="70">
        <f t="shared" si="26"/>
        <v>576.5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2091</v>
      </c>
      <c r="F32" s="70">
        <f t="shared" ref="F32:K32" si="27">C31+D31+E31+F31</f>
        <v>2112.5</v>
      </c>
      <c r="G32" s="70">
        <f t="shared" si="27"/>
        <v>2110</v>
      </c>
      <c r="H32" s="70">
        <f t="shared" si="27"/>
        <v>2083.5</v>
      </c>
      <c r="I32" s="70">
        <f t="shared" si="27"/>
        <v>2135</v>
      </c>
      <c r="J32" s="70">
        <f t="shared" si="27"/>
        <v>2082</v>
      </c>
      <c r="K32" s="70">
        <f t="shared" si="27"/>
        <v>1995.5</v>
      </c>
      <c r="L32" s="71"/>
      <c r="M32" s="70"/>
      <c r="N32" s="70"/>
      <c r="O32" s="70"/>
      <c r="P32" s="70">
        <f>M31+N31+O31+P31</f>
        <v>2011</v>
      </c>
      <c r="Q32" s="70">
        <f t="shared" ref="Q32:AB32" si="28">N31+O31+P31+Q31</f>
        <v>1999.5</v>
      </c>
      <c r="R32" s="70">
        <f t="shared" si="28"/>
        <v>2047</v>
      </c>
      <c r="S32" s="70">
        <f t="shared" si="28"/>
        <v>2046</v>
      </c>
      <c r="T32" s="70">
        <f t="shared" si="28"/>
        <v>1961</v>
      </c>
      <c r="U32" s="70">
        <f t="shared" si="28"/>
        <v>1904.5</v>
      </c>
      <c r="V32" s="70">
        <f t="shared" si="28"/>
        <v>1813.5</v>
      </c>
      <c r="W32" s="70">
        <f t="shared" si="28"/>
        <v>1831.5</v>
      </c>
      <c r="X32" s="70">
        <f t="shared" si="28"/>
        <v>1922</v>
      </c>
      <c r="Y32" s="70">
        <f t="shared" si="28"/>
        <v>1947</v>
      </c>
      <c r="Z32" s="70">
        <f t="shared" si="28"/>
        <v>2002.5</v>
      </c>
      <c r="AA32" s="70">
        <f t="shared" si="28"/>
        <v>1972.5</v>
      </c>
      <c r="AB32" s="70">
        <f t="shared" si="28"/>
        <v>1912.5</v>
      </c>
      <c r="AC32" s="71"/>
      <c r="AD32" s="70"/>
      <c r="AE32" s="70"/>
      <c r="AF32" s="70"/>
      <c r="AG32" s="70">
        <f>AD31+AE31+AF31+AG31</f>
        <v>2112</v>
      </c>
      <c r="AH32" s="70">
        <f t="shared" ref="AH32:AO32" si="29">AE31+AF31+AG31+AH31</f>
        <v>2098</v>
      </c>
      <c r="AI32" s="70">
        <f t="shared" si="29"/>
        <v>2100</v>
      </c>
      <c r="AJ32" s="70">
        <f t="shared" si="29"/>
        <v>2062.5</v>
      </c>
      <c r="AK32" s="70">
        <f t="shared" si="29"/>
        <v>2164.5</v>
      </c>
      <c r="AL32" s="70">
        <f t="shared" si="29"/>
        <v>2272.5</v>
      </c>
      <c r="AM32" s="70">
        <f t="shared" si="29"/>
        <v>2345</v>
      </c>
      <c r="AN32" s="70">
        <f t="shared" si="29"/>
        <v>2374</v>
      </c>
      <c r="AO32" s="70">
        <f t="shared" si="29"/>
        <v>2363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4"/>
      <c r="R34" s="114"/>
      <c r="S34" s="114"/>
      <c r="T34" s="114"/>
      <c r="U34" s="114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2016-10-31T21:06:27Z</cp:lastPrinted>
  <dcterms:created xsi:type="dcterms:W3CDTF">1998-04-02T13:38:56Z</dcterms:created>
  <dcterms:modified xsi:type="dcterms:W3CDTF">2016-10-31T21:07:33Z</dcterms:modified>
</cp:coreProperties>
</file>