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1. ENERO\CR 47 - CR 46\"/>
    </mc:Choice>
  </mc:AlternateContent>
  <bookViews>
    <workbookView xWindow="240" yWindow="90" windowWidth="9135" windowHeight="4965" tabRatio="736" activeTab="3"/>
  </bookViews>
  <sheets>
    <sheet name="G-4(CR46)" sheetId="4684" r:id="rId1"/>
    <sheet name="G-4A(CR47)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'G-4(CR46)'!$A$1:$U$58</definedName>
    <definedName name="_xlnm.Print_Area" localSheetId="1">'G-4A(CR47)'!$A$1:$U$58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I44" i="4689" s="1"/>
  <c r="H44" i="4689"/>
  <c r="E44" i="4689"/>
  <c r="F41" i="4689"/>
  <c r="I41" i="4689" s="1"/>
  <c r="G41" i="4689"/>
  <c r="H41" i="4689"/>
  <c r="E41" i="4689"/>
  <c r="F38" i="4689"/>
  <c r="G38" i="4689"/>
  <c r="I38" i="4689" s="1"/>
  <c r="H38" i="4689"/>
  <c r="E38" i="4689"/>
  <c r="F35" i="4689"/>
  <c r="G35" i="4689"/>
  <c r="H35" i="4689"/>
  <c r="E35" i="4689"/>
  <c r="F32" i="4689"/>
  <c r="G32" i="4689"/>
  <c r="I32" i="4689" s="1"/>
  <c r="H32" i="4689"/>
  <c r="E32" i="4689"/>
  <c r="F29" i="4689"/>
  <c r="G29" i="4689"/>
  <c r="H29" i="4689"/>
  <c r="E29" i="4689"/>
  <c r="G13" i="4684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3" i="4689"/>
  <c r="J43" i="4689" s="1"/>
  <c r="I42" i="4689"/>
  <c r="I40" i="4689"/>
  <c r="J40" i="4689" s="1"/>
  <c r="I39" i="4689"/>
  <c r="I37" i="4689"/>
  <c r="J37" i="4689" s="1"/>
  <c r="I36" i="4689"/>
  <c r="J36" i="4689" s="1"/>
  <c r="I35" i="4689"/>
  <c r="I34" i="4689"/>
  <c r="J34" i="4689" s="1"/>
  <c r="I33" i="4689"/>
  <c r="J33" i="4689" s="1"/>
  <c r="I31" i="4689"/>
  <c r="J31" i="4689" s="1"/>
  <c r="J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2" i="4689" l="1"/>
  <c r="AN22" i="4688"/>
  <c r="CB19" i="4688" s="1"/>
  <c r="AL22" i="4688"/>
  <c r="BZ19" i="4688" s="1"/>
  <c r="AJ22" i="4688"/>
  <c r="BX19" i="4688" s="1"/>
  <c r="AH22" i="4688"/>
  <c r="BV19" i="4688" s="1"/>
  <c r="X18" i="4688"/>
  <c r="BM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AM30" i="4688"/>
  <c r="CA20" i="4688" s="1"/>
  <c r="AO30" i="4688"/>
  <c r="CC20" i="4688" s="1"/>
  <c r="AK30" i="4688"/>
  <c r="BY20" i="4688" s="1"/>
  <c r="AL30" i="4688"/>
  <c r="BZ20" i="4688" s="1"/>
  <c r="AJ30" i="4688"/>
  <c r="BX20" i="4688" s="1"/>
  <c r="U23" i="4684"/>
  <c r="V30" i="4688"/>
  <c r="BK20" i="4688" s="1"/>
  <c r="E30" i="4688"/>
  <c r="AU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<sst xmlns="http://schemas.openxmlformats.org/spreadsheetml/2006/main" count="519" uniqueCount="152">
  <si>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</si>
  <si>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</si>
  <si>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</si>
  <si>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</si>
  <si>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</si>
  <si>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</si>
  <si>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</si>
  <si>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</si>
  <si>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</si>
  <si>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</si>
  <si>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</si>
  <si>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</si>
  <si>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</si>
  <si>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</si>
  <si>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</si>
  <si>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</si>
  <si>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</si>
  <si>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</si>
  <si>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</si>
  <si>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</si>
  <si>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</si>
  <si>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</si>
  <si>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</si>
  <si>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</si>
  <si>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</si>
  <si>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</si>
  <si>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</si>
  <si>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</si>
  <si>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</si>
  <si>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</si>
  <si>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</si>
  <si>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</si>
  <si>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</si>
  <si>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</si>
  <si>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</si>
  <si>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</si>
  <si>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</si>
  <si>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</si>
  <si>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</si>
  <si>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</si>
  <si>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</si>
  <si>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</si>
  <si>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</si>
  <si>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</si>
  <si>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</si>
  <si>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</si>
  <si>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</si>
  <si>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</si>
  <si>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</si>
  <si>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</si>
  <si>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</si>
  <si>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</si>
  <si>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</si>
  <si>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</si>
  <si>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</si>
  <si>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</si>
  <si>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</si>
  <si>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</si>
  <si>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</si>
  <si>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</si>
  <si>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</si>
  <si>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</si>
  <si>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</si>
  <si>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</si>
  <si>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</si>
  <si>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</si>
  <si>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</si>
  <si>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</si>
  <si>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</si>
  <si>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</si>
  <si>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</si>
  <si>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</si>
  <si>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</si>
  <si>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</si>
  <si>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</si>
  <si>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</si>
  <si>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</si>
  <si>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</si>
  <si>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</si>
  <si>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</si>
  <si>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</si>
  <si>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</si>
  <si>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</si>
  <si>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</si>
  <si>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</si>
  <si>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</si>
  <si>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</si>
  <si>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</si>
  <si>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</si>
  <si>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</si>
  <si>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</si>
  <si>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</si>
  <si>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</si>
  <si>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</si>
  <si>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</si>
  <si>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</si>
  <si>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</si>
  <si>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</si>
  <si>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</si>
  <si>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</si>
  <si>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</si>
  <si>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</si>
  <si>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</si>
  <si>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</si>
  <si>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</si>
  <si>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</si>
  <si>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</si>
  <si>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</si>
  <si>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</si>
  <si>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</si>
  <si>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</si>
  <si>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</si>
  <si>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</si>
  <si>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</si>
  <si>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</si>
  <si>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</si>
  <si>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</si>
  <si>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</si>
  <si>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</si>
  <si>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</si>
  <si>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</si>
  <si>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</si>
  <si>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</si>
  <si>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</si>
  <si>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</si>
  <si>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</si>
  <si>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</si>
  <si>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</si>
  <si>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</si>
  <si>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</si>
  <si>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</si>
  <si>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</si>
  <si>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</si>
  <si>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</si>
  <si>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</si>
  <si>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</si>
  <si>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</si>
  <si>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</si>
  <si>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</si>
  <si>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</si>
  <si>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</si>
  <si>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</si>
  <si>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</si>
  <si>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</si>
  <si>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</si>
  <si>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CR 47 - CR 46</t>
  </si>
  <si>
    <t>JHONY NAVARRO</t>
  </si>
  <si>
    <t>4 (OR-OCC)</t>
  </si>
  <si>
    <t>ADOLFREDO FLOREZ</t>
  </si>
  <si>
    <t>4A (OR-OCC)</t>
  </si>
  <si>
    <t>4A                (OR-OCC)</t>
  </si>
  <si>
    <t>LO QUE ENTRA A LA 47  QUE VIENE DE LA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</si>
</sst>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  <xf numFmtId="1" fontId="24" fillId="0" borderId="3" xfId="0" applyNumberFormat="1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'G-4(CR46)'!$A$10:$A$19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'G-4(CR46)'!$F$10:$F$19</c:f>
              <c:numCache>
                <c:formatCode>0</c:formatCode>
                <c:ptCount val="10"/>
                <c:pt idx="0">
                  <c:v>50.5</c:v>
                </c:pt>
                <c:pt idx="1">
                  <c:v>54</c:v>
                </c:pt>
                <c:pt idx="2">
                  <c:v>70.5</c:v>
                </c:pt>
                <c:pt idx="3">
                  <c:v>52</c:v>
                </c:pt>
                <c:pt idx="4">
                  <c:v>38</c:v>
                </c:pt>
                <c:pt idx="5">
                  <c:v>26.5</c:v>
                </c:pt>
                <c:pt idx="6">
                  <c:v>41</c:v>
                </c:pt>
                <c:pt idx="7">
                  <c:v>36.5</c:v>
                </c:pt>
                <c:pt idx="8">
                  <c:v>29.5</c:v>
                </c:pt>
                <c:pt idx="9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69720"/>
        <c:axId val="177170112"/>
      </c:barChart>
      <c:catAx>
        <c:axId val="177169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7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69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227</c:v>
                </c:pt>
                <c:pt idx="4">
                  <c:v>214.5</c:v>
                </c:pt>
                <c:pt idx="5">
                  <c:v>187</c:v>
                </c:pt>
                <c:pt idx="6">
                  <c:v>157.5</c:v>
                </c:pt>
                <c:pt idx="7">
                  <c:v>142</c:v>
                </c:pt>
                <c:pt idx="8">
                  <c:v>133.5</c:v>
                </c:pt>
                <c:pt idx="9">
                  <c:v>146.5</c:v>
                </c:pt>
                <c:pt idx="13">
                  <c:v>166</c:v>
                </c:pt>
                <c:pt idx="14">
                  <c:v>200</c:v>
                </c:pt>
                <c:pt idx="15">
                  <c:v>226.5</c:v>
                </c:pt>
                <c:pt idx="16">
                  <c:v>241</c:v>
                </c:pt>
                <c:pt idx="17">
                  <c:v>244</c:v>
                </c:pt>
                <c:pt idx="18">
                  <c:v>227.5</c:v>
                </c:pt>
                <c:pt idx="19">
                  <c:v>224</c:v>
                </c:pt>
                <c:pt idx="20">
                  <c:v>229.5</c:v>
                </c:pt>
                <c:pt idx="21">
                  <c:v>234.5</c:v>
                </c:pt>
                <c:pt idx="22">
                  <c:v>242</c:v>
                </c:pt>
                <c:pt idx="23">
                  <c:v>232</c:v>
                </c:pt>
                <c:pt idx="24">
                  <c:v>224</c:v>
                </c:pt>
                <c:pt idx="25">
                  <c:v>210.5</c:v>
                </c:pt>
                <c:pt idx="29">
                  <c:v>208</c:v>
                </c:pt>
                <c:pt idx="30">
                  <c:v>182.5</c:v>
                </c:pt>
                <c:pt idx="31">
                  <c:v>177</c:v>
                </c:pt>
                <c:pt idx="32">
                  <c:v>172.5</c:v>
                </c:pt>
                <c:pt idx="33">
                  <c:v>183.5</c:v>
                </c:pt>
                <c:pt idx="34">
                  <c:v>188.5</c:v>
                </c:pt>
                <c:pt idx="35">
                  <c:v>184</c:v>
                </c:pt>
                <c:pt idx="36">
                  <c:v>188.5</c:v>
                </c:pt>
                <c:pt idx="37">
                  <c:v>168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37.5</c:v>
                </c:pt>
                <c:pt idx="4">
                  <c:v>41.5</c:v>
                </c:pt>
                <c:pt idx="5">
                  <c:v>42</c:v>
                </c:pt>
                <c:pt idx="6">
                  <c:v>51.5</c:v>
                </c:pt>
                <c:pt idx="7">
                  <c:v>50</c:v>
                </c:pt>
                <c:pt idx="8">
                  <c:v>53.5</c:v>
                </c:pt>
                <c:pt idx="9">
                  <c:v>49</c:v>
                </c:pt>
                <c:pt idx="13">
                  <c:v>50</c:v>
                </c:pt>
                <c:pt idx="14">
                  <c:v>46.5</c:v>
                </c:pt>
                <c:pt idx="15">
                  <c:v>46.5</c:v>
                </c:pt>
                <c:pt idx="16">
                  <c:v>42.5</c:v>
                </c:pt>
                <c:pt idx="17">
                  <c:v>38.5</c:v>
                </c:pt>
                <c:pt idx="18">
                  <c:v>37.5</c:v>
                </c:pt>
                <c:pt idx="19">
                  <c:v>35.5</c:v>
                </c:pt>
                <c:pt idx="20">
                  <c:v>39.5</c:v>
                </c:pt>
                <c:pt idx="21">
                  <c:v>44.5</c:v>
                </c:pt>
                <c:pt idx="22">
                  <c:v>52</c:v>
                </c:pt>
                <c:pt idx="23">
                  <c:v>61.5</c:v>
                </c:pt>
                <c:pt idx="24">
                  <c:v>55.5</c:v>
                </c:pt>
                <c:pt idx="25">
                  <c:v>68.5</c:v>
                </c:pt>
                <c:pt idx="29">
                  <c:v>38.5</c:v>
                </c:pt>
                <c:pt idx="30">
                  <c:v>47.5</c:v>
                </c:pt>
                <c:pt idx="31">
                  <c:v>54.5</c:v>
                </c:pt>
                <c:pt idx="32">
                  <c:v>55</c:v>
                </c:pt>
                <c:pt idx="33">
                  <c:v>56</c:v>
                </c:pt>
                <c:pt idx="34">
                  <c:v>56.5</c:v>
                </c:pt>
                <c:pt idx="35">
                  <c:v>64.5</c:v>
                </c:pt>
                <c:pt idx="36">
                  <c:v>61</c:v>
                </c:pt>
                <c:pt idx="37">
                  <c:v>58.5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264.5</c:v>
                </c:pt>
                <c:pt idx="4">
                  <c:v>256</c:v>
                </c:pt>
                <c:pt idx="5">
                  <c:v>229</c:v>
                </c:pt>
                <c:pt idx="6">
                  <c:v>209</c:v>
                </c:pt>
                <c:pt idx="7">
                  <c:v>192</c:v>
                </c:pt>
                <c:pt idx="8">
                  <c:v>187</c:v>
                </c:pt>
                <c:pt idx="9">
                  <c:v>195.5</c:v>
                </c:pt>
                <c:pt idx="13">
                  <c:v>216</c:v>
                </c:pt>
                <c:pt idx="14">
                  <c:v>246.5</c:v>
                </c:pt>
                <c:pt idx="15">
                  <c:v>273</c:v>
                </c:pt>
                <c:pt idx="16">
                  <c:v>283.5</c:v>
                </c:pt>
                <c:pt idx="17">
                  <c:v>282.5</c:v>
                </c:pt>
                <c:pt idx="18">
                  <c:v>265</c:v>
                </c:pt>
                <c:pt idx="19">
                  <c:v>259.5</c:v>
                </c:pt>
                <c:pt idx="20">
                  <c:v>269</c:v>
                </c:pt>
                <c:pt idx="21">
                  <c:v>279</c:v>
                </c:pt>
                <c:pt idx="22">
                  <c:v>294</c:v>
                </c:pt>
                <c:pt idx="23">
                  <c:v>293.5</c:v>
                </c:pt>
                <c:pt idx="24">
                  <c:v>279.5</c:v>
                </c:pt>
                <c:pt idx="25">
                  <c:v>279</c:v>
                </c:pt>
                <c:pt idx="29">
                  <c:v>246.5</c:v>
                </c:pt>
                <c:pt idx="30">
                  <c:v>230</c:v>
                </c:pt>
                <c:pt idx="31">
                  <c:v>231.5</c:v>
                </c:pt>
                <c:pt idx="32">
                  <c:v>227.5</c:v>
                </c:pt>
                <c:pt idx="33">
                  <c:v>239.5</c:v>
                </c:pt>
                <c:pt idx="34">
                  <c:v>245</c:v>
                </c:pt>
                <c:pt idx="35">
                  <c:v>248.5</c:v>
                </c:pt>
                <c:pt idx="36">
                  <c:v>249.5</c:v>
                </c:pt>
                <c:pt idx="37">
                  <c:v>226.5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87032"/>
        <c:axId val="184681008"/>
      </c:lineChart>
      <c:catAx>
        <c:axId val="180087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468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81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0870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'G-4(CR46)'!$O$10:$O$21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'G-4(CR46)'!$T$10:$T$21</c:f>
              <c:numCache>
                <c:formatCode>0</c:formatCode>
                <c:ptCount val="12"/>
                <c:pt idx="0">
                  <c:v>62</c:v>
                </c:pt>
                <c:pt idx="1">
                  <c:v>57</c:v>
                </c:pt>
                <c:pt idx="2">
                  <c:v>42</c:v>
                </c:pt>
                <c:pt idx="3">
                  <c:v>47</c:v>
                </c:pt>
                <c:pt idx="4">
                  <c:v>36.5</c:v>
                </c:pt>
                <c:pt idx="5">
                  <c:v>51.5</c:v>
                </c:pt>
                <c:pt idx="6">
                  <c:v>37.5</c:v>
                </c:pt>
                <c:pt idx="7">
                  <c:v>58</c:v>
                </c:pt>
                <c:pt idx="8">
                  <c:v>41.5</c:v>
                </c:pt>
                <c:pt idx="9">
                  <c:v>47</c:v>
                </c:pt>
                <c:pt idx="10">
                  <c:v>42</c:v>
                </c:pt>
                <c:pt idx="11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22672"/>
        <c:axId val="178123064"/>
      </c:barChart>
      <c:catAx>
        <c:axId val="17812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2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2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2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'G-4(CR46)'!$W$37:$W$52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('G-4(CR46)'!$F$20:$F$22,'G-4(CR46)'!$M$10:$M$22)</c:f>
              <c:numCache>
                <c:formatCode>0</c:formatCode>
                <c:ptCount val="16"/>
                <c:pt idx="0">
                  <c:v>38.5</c:v>
                </c:pt>
                <c:pt idx="1">
                  <c:v>36</c:v>
                </c:pt>
                <c:pt idx="2">
                  <c:v>42</c:v>
                </c:pt>
                <c:pt idx="3">
                  <c:v>49.5</c:v>
                </c:pt>
                <c:pt idx="4">
                  <c:v>72.5</c:v>
                </c:pt>
                <c:pt idx="5">
                  <c:v>62.5</c:v>
                </c:pt>
                <c:pt idx="6">
                  <c:v>56.5</c:v>
                </c:pt>
                <c:pt idx="7">
                  <c:v>52.5</c:v>
                </c:pt>
                <c:pt idx="8">
                  <c:v>56</c:v>
                </c:pt>
                <c:pt idx="9">
                  <c:v>59</c:v>
                </c:pt>
                <c:pt idx="10">
                  <c:v>62</c:v>
                </c:pt>
                <c:pt idx="11">
                  <c:v>57.5</c:v>
                </c:pt>
                <c:pt idx="12">
                  <c:v>63.5</c:v>
                </c:pt>
                <c:pt idx="13">
                  <c:v>49</c:v>
                </c:pt>
                <c:pt idx="14">
                  <c:v>54</c:v>
                </c:pt>
                <c:pt idx="15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23848"/>
        <c:axId val="178124240"/>
      </c:barChart>
      <c:catAx>
        <c:axId val="17812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2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2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2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'G-4A(CR47)'!$A$10:$A$19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'G-4A(CR47)'!$F$10:$F$19</c:f>
              <c:numCache>
                <c:formatCode>0</c:formatCode>
                <c:ptCount val="10"/>
                <c:pt idx="0">
                  <c:v>5.5</c:v>
                </c:pt>
                <c:pt idx="1">
                  <c:v>10</c:v>
                </c:pt>
                <c:pt idx="2">
                  <c:v>8</c:v>
                </c:pt>
                <c:pt idx="3">
                  <c:v>14</c:v>
                </c:pt>
                <c:pt idx="4">
                  <c:v>9.5</c:v>
                </c:pt>
                <c:pt idx="5">
                  <c:v>10.5</c:v>
                </c:pt>
                <c:pt idx="6">
                  <c:v>17.5</c:v>
                </c:pt>
                <c:pt idx="7">
                  <c:v>12.5</c:v>
                </c:pt>
                <c:pt idx="8">
                  <c:v>13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059912"/>
        <c:axId val="183060304"/>
      </c:barChart>
      <c:catAx>
        <c:axId val="18305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06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6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05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'G-4A(CR47)'!$O$10:$O$21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'G-4A(CR47)'!$T$10:$T$21</c:f>
              <c:numCache>
                <c:formatCode>0</c:formatCode>
                <c:ptCount val="12"/>
                <c:pt idx="0">
                  <c:v>8</c:v>
                </c:pt>
                <c:pt idx="1">
                  <c:v>4.5</c:v>
                </c:pt>
                <c:pt idx="2">
                  <c:v>15</c:v>
                </c:pt>
                <c:pt idx="3">
                  <c:v>11</c:v>
                </c:pt>
                <c:pt idx="4">
                  <c:v>17</c:v>
                </c:pt>
                <c:pt idx="5">
                  <c:v>11.5</c:v>
                </c:pt>
                <c:pt idx="6">
                  <c:v>15.5</c:v>
                </c:pt>
                <c:pt idx="7">
                  <c:v>12</c:v>
                </c:pt>
                <c:pt idx="8">
                  <c:v>17.5</c:v>
                </c:pt>
                <c:pt idx="9">
                  <c:v>19.5</c:v>
                </c:pt>
                <c:pt idx="10">
                  <c:v>12</c:v>
                </c:pt>
                <c:pt idx="11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061088"/>
        <c:axId val="239381208"/>
      </c:barChart>
      <c:catAx>
        <c:axId val="18306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38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381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06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'G-4A(CR47)'!$W$37:$W$52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('G-4A(CR47)'!$F$20:$F$22,'G-4A(CR47)'!$M$10:$M$22)</c:f>
              <c:numCache>
                <c:formatCode>0</c:formatCode>
                <c:ptCount val="16"/>
                <c:pt idx="0">
                  <c:v>11</c:v>
                </c:pt>
                <c:pt idx="1">
                  <c:v>11</c:v>
                </c:pt>
                <c:pt idx="2">
                  <c:v>16</c:v>
                </c:pt>
                <c:pt idx="3">
                  <c:v>12</c:v>
                </c:pt>
                <c:pt idx="4">
                  <c:v>7.5</c:v>
                </c:pt>
                <c:pt idx="5">
                  <c:v>11</c:v>
                </c:pt>
                <c:pt idx="6">
                  <c:v>12</c:v>
                </c:pt>
                <c:pt idx="7">
                  <c:v>8</c:v>
                </c:pt>
                <c:pt idx="8">
                  <c:v>6.5</c:v>
                </c:pt>
                <c:pt idx="9">
                  <c:v>9</c:v>
                </c:pt>
                <c:pt idx="10">
                  <c:v>16</c:v>
                </c:pt>
                <c:pt idx="11">
                  <c:v>13</c:v>
                </c:pt>
                <c:pt idx="12">
                  <c:v>14</c:v>
                </c:pt>
                <c:pt idx="13">
                  <c:v>18.5</c:v>
                </c:pt>
                <c:pt idx="14">
                  <c:v>10</c:v>
                </c:pt>
                <c:pt idx="15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381992"/>
        <c:axId val="239382384"/>
      </c:barChart>
      <c:catAx>
        <c:axId val="23938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38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38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38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</c:v>
                </c:pt>
                <c:pt idx="1">
                  <c:v>64</c:v>
                </c:pt>
                <c:pt idx="2">
                  <c:v>78.5</c:v>
                </c:pt>
                <c:pt idx="3">
                  <c:v>66</c:v>
                </c:pt>
                <c:pt idx="4">
                  <c:v>47.5</c:v>
                </c:pt>
                <c:pt idx="5">
                  <c:v>37</c:v>
                </c:pt>
                <c:pt idx="6">
                  <c:v>58.5</c:v>
                </c:pt>
                <c:pt idx="7">
                  <c:v>49</c:v>
                </c:pt>
                <c:pt idx="8">
                  <c:v>42.5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884872"/>
        <c:axId val="238885264"/>
      </c:barChart>
      <c:catAx>
        <c:axId val="23888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88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88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88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70</c:v>
                </c:pt>
                <c:pt idx="1">
                  <c:v>61.5</c:v>
                </c:pt>
                <c:pt idx="2">
                  <c:v>57</c:v>
                </c:pt>
                <c:pt idx="3">
                  <c:v>58</c:v>
                </c:pt>
                <c:pt idx="4">
                  <c:v>53.5</c:v>
                </c:pt>
                <c:pt idx="5">
                  <c:v>63</c:v>
                </c:pt>
                <c:pt idx="6">
                  <c:v>53</c:v>
                </c:pt>
                <c:pt idx="7">
                  <c:v>70</c:v>
                </c:pt>
                <c:pt idx="8">
                  <c:v>59</c:v>
                </c:pt>
                <c:pt idx="9">
                  <c:v>66.5</c:v>
                </c:pt>
                <c:pt idx="10">
                  <c:v>54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886048"/>
        <c:axId val="238886440"/>
      </c:barChart>
      <c:catAx>
        <c:axId val="2388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88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88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88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49.5</c:v>
                </c:pt>
                <c:pt idx="1">
                  <c:v>47</c:v>
                </c:pt>
                <c:pt idx="2">
                  <c:v>58</c:v>
                </c:pt>
                <c:pt idx="3">
                  <c:v>61.5</c:v>
                </c:pt>
                <c:pt idx="4">
                  <c:v>80</c:v>
                </c:pt>
                <c:pt idx="5">
                  <c:v>73.5</c:v>
                </c:pt>
                <c:pt idx="6">
                  <c:v>68.5</c:v>
                </c:pt>
                <c:pt idx="7">
                  <c:v>60.5</c:v>
                </c:pt>
                <c:pt idx="8">
                  <c:v>62.5</c:v>
                </c:pt>
                <c:pt idx="9">
                  <c:v>68</c:v>
                </c:pt>
                <c:pt idx="10">
                  <c:v>78</c:v>
                </c:pt>
                <c:pt idx="11">
                  <c:v>70.5</c:v>
                </c:pt>
                <c:pt idx="12">
                  <c:v>77.5</c:v>
                </c:pt>
                <c:pt idx="13">
                  <c:v>67.5</c:v>
                </c:pt>
                <c:pt idx="14">
                  <c:v>64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085856"/>
        <c:axId val="180086248"/>
      </c:barChart>
      <c:catAx>
        <c:axId val="18008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8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8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08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F27" sqref="F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145</v>
      </c>
      <c r="E5" s="171"/>
      <c r="F5" s="171"/>
      <c r="G5" s="171"/>
      <c r="H5" s="171"/>
      <c r="I5" s="166" t="s">
        <v>53</v>
      </c>
      <c r="J5" s="166"/>
      <c r="K5" s="166"/>
      <c r="L5" s="172"/>
      <c r="M5" s="172"/>
      <c r="N5" s="172"/>
      <c r="O5" s="12"/>
      <c r="P5" s="166" t="s">
        <v>57</v>
      </c>
      <c r="Q5" s="166"/>
      <c r="R5" s="166"/>
      <c r="S5" s="170" t="s">
        <v>147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146</v>
      </c>
      <c r="E6" s="168"/>
      <c r="F6" s="168"/>
      <c r="G6" s="168"/>
      <c r="H6" s="168"/>
      <c r="I6" s="166" t="s">
        <v>59</v>
      </c>
      <c r="J6" s="166"/>
      <c r="K6" s="166"/>
      <c r="L6" s="179">
        <v>1</v>
      </c>
      <c r="M6" s="179"/>
      <c r="N6" s="179"/>
      <c r="O6" s="42"/>
      <c r="P6" s="166" t="s">
        <v>58</v>
      </c>
      <c r="Q6" s="166"/>
      <c r="R6" s="166"/>
      <c r="S6" s="180">
        <v>43122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3</v>
      </c>
      <c r="C10" s="46">
        <v>49</v>
      </c>
      <c r="D10" s="46">
        <v>0</v>
      </c>
      <c r="E10" s="46">
        <v>0</v>
      </c>
      <c r="F10" s="6">
        <f t="shared" ref="F10:F22" si="0">B10*0.5+C10*1+D10*2+E10*2.5</f>
        <v>50.5</v>
      </c>
      <c r="G10" s="2"/>
      <c r="H10" s="19" t="s">
        <v>4</v>
      </c>
      <c r="I10" s="46">
        <v>7</v>
      </c>
      <c r="J10" s="46">
        <v>46</v>
      </c>
      <c r="K10" s="46">
        <v>0</v>
      </c>
      <c r="L10" s="46">
        <v>0</v>
      </c>
      <c r="M10" s="6">
        <f t="shared" ref="M10:M22" si="1">I10*0.5+J10*1+K10*2+L10*2.5</f>
        <v>49.5</v>
      </c>
      <c r="N10" s="9">
        <f>F20+F21+F22+M10</f>
        <v>166</v>
      </c>
      <c r="O10" s="19" t="s">
        <v>43</v>
      </c>
      <c r="P10" s="46">
        <v>4</v>
      </c>
      <c r="Q10" s="46">
        <v>60</v>
      </c>
      <c r="R10" s="46">
        <v>0</v>
      </c>
      <c r="S10" s="46">
        <v>0</v>
      </c>
      <c r="T10" s="6">
        <f t="shared" ref="T10:T21" si="2">P10*0.5+Q10*1+R10*2+S10*2.5</f>
        <v>62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51</v>
      </c>
      <c r="D11" s="46">
        <v>0</v>
      </c>
      <c r="E11" s="46">
        <v>0</v>
      </c>
      <c r="F11" s="6">
        <f t="shared" si="0"/>
        <v>54</v>
      </c>
      <c r="G11" s="2"/>
      <c r="H11" s="19" t="s">
        <v>5</v>
      </c>
      <c r="I11" s="46">
        <v>5</v>
      </c>
      <c r="J11" s="46">
        <v>70</v>
      </c>
      <c r="K11" s="46">
        <v>0</v>
      </c>
      <c r="L11" s="46">
        <v>0</v>
      </c>
      <c r="M11" s="6">
        <f t="shared" si="1"/>
        <v>72.5</v>
      </c>
      <c r="N11" s="9">
        <f>F21+F22+M10+M11</f>
        <v>200</v>
      </c>
      <c r="O11" s="19" t="s">
        <v>44</v>
      </c>
      <c r="P11" s="46">
        <v>2</v>
      </c>
      <c r="Q11" s="46">
        <v>56</v>
      </c>
      <c r="R11" s="46">
        <v>0</v>
      </c>
      <c r="S11" s="46">
        <v>0</v>
      </c>
      <c r="T11" s="6">
        <f t="shared" si="2"/>
        <v>57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67</v>
      </c>
      <c r="D12" s="46">
        <v>0</v>
      </c>
      <c r="E12" s="46">
        <v>0</v>
      </c>
      <c r="F12" s="6">
        <f t="shared" si="0"/>
        <v>70.5</v>
      </c>
      <c r="G12" s="2"/>
      <c r="H12" s="19" t="s">
        <v>6</v>
      </c>
      <c r="I12" s="46">
        <v>3</v>
      </c>
      <c r="J12" s="46">
        <v>61</v>
      </c>
      <c r="K12" s="46">
        <v>0</v>
      </c>
      <c r="L12" s="46">
        <v>0</v>
      </c>
      <c r="M12" s="6">
        <f t="shared" si="1"/>
        <v>62.5</v>
      </c>
      <c r="N12" s="2">
        <f>F22+M10+M11+M12</f>
        <v>226.5</v>
      </c>
      <c r="O12" s="19" t="s">
        <v>32</v>
      </c>
      <c r="P12" s="46">
        <v>2</v>
      </c>
      <c r="Q12" s="46">
        <v>41</v>
      </c>
      <c r="R12" s="46">
        <v>0</v>
      </c>
      <c r="S12" s="46">
        <v>0</v>
      </c>
      <c r="T12" s="6">
        <f t="shared" si="2"/>
        <v>42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50</v>
      </c>
      <c r="D13" s="46">
        <v>0</v>
      </c>
      <c r="E13" s="46">
        <v>0</v>
      </c>
      <c r="F13" s="6">
        <f t="shared" si="0"/>
        <v>52</v>
      </c>
      <c r="G13" s="2">
        <f>F10+F11+F12+F13</f>
        <v>227</v>
      </c>
      <c r="H13" s="19" t="s">
        <v>7</v>
      </c>
      <c r="I13" s="46">
        <v>3</v>
      </c>
      <c r="J13" s="46">
        <v>55</v>
      </c>
      <c r="K13" s="46">
        <v>0</v>
      </c>
      <c r="L13" s="46">
        <v>0</v>
      </c>
      <c r="M13" s="6">
        <f t="shared" si="1"/>
        <v>56.5</v>
      </c>
      <c r="N13" s="2">
        <f t="shared" ref="N13:N18" si="3">M10+M11+M12+M13</f>
        <v>241</v>
      </c>
      <c r="O13" s="19" t="s">
        <v>33</v>
      </c>
      <c r="P13" s="46">
        <v>1</v>
      </c>
      <c r="Q13" s="46">
        <v>44</v>
      </c>
      <c r="R13" s="46">
        <v>0</v>
      </c>
      <c r="S13" s="46">
        <v>1</v>
      </c>
      <c r="T13" s="6">
        <f t="shared" si="2"/>
        <v>47</v>
      </c>
      <c r="U13" s="2">
        <f t="shared" ref="U13:U21" si="4">T10+T11+T12+T13</f>
        <v>208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35</v>
      </c>
      <c r="D14" s="46">
        <v>0</v>
      </c>
      <c r="E14" s="46">
        <v>0</v>
      </c>
      <c r="F14" s="6">
        <f t="shared" si="0"/>
        <v>38</v>
      </c>
      <c r="G14" s="2">
        <f t="shared" ref="G14:G19" si="5">F11+F12+F13+F14</f>
        <v>214.5</v>
      </c>
      <c r="H14" s="19" t="s">
        <v>9</v>
      </c>
      <c r="I14" s="46">
        <v>3</v>
      </c>
      <c r="J14" s="46">
        <v>51</v>
      </c>
      <c r="K14" s="46">
        <v>0</v>
      </c>
      <c r="L14" s="46">
        <v>0</v>
      </c>
      <c r="M14" s="6">
        <f t="shared" si="1"/>
        <v>52.5</v>
      </c>
      <c r="N14" s="2">
        <f t="shared" si="3"/>
        <v>244</v>
      </c>
      <c r="O14" s="19" t="s">
        <v>29</v>
      </c>
      <c r="P14" s="45">
        <v>1</v>
      </c>
      <c r="Q14" s="45">
        <v>36</v>
      </c>
      <c r="R14" s="45">
        <v>0</v>
      </c>
      <c r="S14" s="45">
        <v>0</v>
      </c>
      <c r="T14" s="6">
        <f t="shared" si="2"/>
        <v>36.5</v>
      </c>
      <c r="U14" s="2">
        <f t="shared" si="4"/>
        <v>182.5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26</v>
      </c>
      <c r="D15" s="46">
        <v>0</v>
      </c>
      <c r="E15" s="46">
        <v>0</v>
      </c>
      <c r="F15" s="6">
        <f t="shared" si="0"/>
        <v>26.5</v>
      </c>
      <c r="G15" s="2">
        <f t="shared" si="5"/>
        <v>187</v>
      </c>
      <c r="H15" s="19" t="s">
        <v>12</v>
      </c>
      <c r="I15" s="46">
        <v>2</v>
      </c>
      <c r="J15" s="46">
        <v>55</v>
      </c>
      <c r="K15" s="46">
        <v>0</v>
      </c>
      <c r="L15" s="46">
        <v>0</v>
      </c>
      <c r="M15" s="6">
        <f t="shared" si="1"/>
        <v>56</v>
      </c>
      <c r="N15" s="2">
        <f t="shared" si="3"/>
        <v>227.5</v>
      </c>
      <c r="O15" s="18" t="s">
        <v>30</v>
      </c>
      <c r="P15" s="46">
        <v>7</v>
      </c>
      <c r="Q15" s="46">
        <v>46</v>
      </c>
      <c r="R15" s="46">
        <v>1</v>
      </c>
      <c r="S15" s="46">
        <v>0</v>
      </c>
      <c r="T15" s="6">
        <f t="shared" si="2"/>
        <v>51.5</v>
      </c>
      <c r="U15" s="2">
        <f t="shared" si="4"/>
        <v>177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36</v>
      </c>
      <c r="D16" s="46">
        <v>0</v>
      </c>
      <c r="E16" s="46">
        <v>1</v>
      </c>
      <c r="F16" s="6">
        <f t="shared" si="0"/>
        <v>41</v>
      </c>
      <c r="G16" s="2">
        <f t="shared" si="5"/>
        <v>157.5</v>
      </c>
      <c r="H16" s="19" t="s">
        <v>15</v>
      </c>
      <c r="I16" s="46">
        <v>4</v>
      </c>
      <c r="J16" s="46">
        <v>57</v>
      </c>
      <c r="K16" s="46">
        <v>0</v>
      </c>
      <c r="L16" s="46">
        <v>0</v>
      </c>
      <c r="M16" s="6">
        <f t="shared" si="1"/>
        <v>59</v>
      </c>
      <c r="N16" s="2">
        <f t="shared" si="3"/>
        <v>224</v>
      </c>
      <c r="O16" s="19" t="s">
        <v>8</v>
      </c>
      <c r="P16" s="46">
        <v>4</v>
      </c>
      <c r="Q16" s="46">
        <v>33</v>
      </c>
      <c r="R16" s="46">
        <v>0</v>
      </c>
      <c r="S16" s="46">
        <v>1</v>
      </c>
      <c r="T16" s="6">
        <f t="shared" si="2"/>
        <v>37.5</v>
      </c>
      <c r="U16" s="2">
        <f t="shared" si="4"/>
        <v>172.5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33</v>
      </c>
      <c r="D17" s="46">
        <v>0</v>
      </c>
      <c r="E17" s="46">
        <v>0</v>
      </c>
      <c r="F17" s="6">
        <f t="shared" si="0"/>
        <v>36.5</v>
      </c>
      <c r="G17" s="2">
        <f t="shared" si="5"/>
        <v>142</v>
      </c>
      <c r="H17" s="19" t="s">
        <v>18</v>
      </c>
      <c r="I17" s="46">
        <v>3</v>
      </c>
      <c r="J17" s="46">
        <v>58</v>
      </c>
      <c r="K17" s="46">
        <v>0</v>
      </c>
      <c r="L17" s="46">
        <v>1</v>
      </c>
      <c r="M17" s="6">
        <f t="shared" si="1"/>
        <v>62</v>
      </c>
      <c r="N17" s="2">
        <f t="shared" si="3"/>
        <v>229.5</v>
      </c>
      <c r="O17" s="19" t="s">
        <v>10</v>
      </c>
      <c r="P17" s="46">
        <v>4</v>
      </c>
      <c r="Q17" s="46">
        <v>56</v>
      </c>
      <c r="R17" s="46">
        <v>0</v>
      </c>
      <c r="S17" s="46">
        <v>0</v>
      </c>
      <c r="T17" s="6">
        <f t="shared" si="2"/>
        <v>58</v>
      </c>
      <c r="U17" s="2">
        <f t="shared" si="4"/>
        <v>183.5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28</v>
      </c>
      <c r="D18" s="46">
        <v>0</v>
      </c>
      <c r="E18" s="46">
        <v>0</v>
      </c>
      <c r="F18" s="6">
        <f t="shared" si="0"/>
        <v>29.5</v>
      </c>
      <c r="G18" s="2">
        <f t="shared" si="5"/>
        <v>133.5</v>
      </c>
      <c r="H18" s="19" t="s">
        <v>20</v>
      </c>
      <c r="I18" s="46">
        <v>5</v>
      </c>
      <c r="J18" s="45">
        <v>55</v>
      </c>
      <c r="K18" s="46">
        <v>0</v>
      </c>
      <c r="L18" s="46">
        <v>0</v>
      </c>
      <c r="M18" s="6">
        <f t="shared" si="1"/>
        <v>57.5</v>
      </c>
      <c r="N18" s="2">
        <f t="shared" si="3"/>
        <v>234.5</v>
      </c>
      <c r="O18" s="19" t="s">
        <v>13</v>
      </c>
      <c r="P18" s="46">
        <v>3</v>
      </c>
      <c r="Q18" s="46">
        <v>40</v>
      </c>
      <c r="R18" s="46">
        <v>0</v>
      </c>
      <c r="S18" s="46">
        <v>0</v>
      </c>
      <c r="T18" s="6">
        <f t="shared" si="2"/>
        <v>41.5</v>
      </c>
      <c r="U18" s="2">
        <f t="shared" si="4"/>
        <v>188.5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36</v>
      </c>
      <c r="D19" s="47">
        <v>0</v>
      </c>
      <c r="E19" s="47">
        <v>1</v>
      </c>
      <c r="F19" s="7">
        <f t="shared" si="0"/>
        <v>39.5</v>
      </c>
      <c r="G19" s="3">
        <f t="shared" si="5"/>
        <v>146.5</v>
      </c>
      <c r="H19" s="20" t="s">
        <v>22</v>
      </c>
      <c r="I19" s="45">
        <v>7</v>
      </c>
      <c r="J19" s="46">
        <v>60</v>
      </c>
      <c r="K19" s="45">
        <v>0</v>
      </c>
      <c r="L19" s="45">
        <v>0</v>
      </c>
      <c r="M19" s="6">
        <f t="shared" si="1"/>
        <v>63.5</v>
      </c>
      <c r="N19" s="2">
        <f>M16+M17+M18+M19</f>
        <v>242</v>
      </c>
      <c r="O19" s="19" t="s">
        <v>16</v>
      </c>
      <c r="P19" s="46">
        <v>4</v>
      </c>
      <c r="Q19" s="46">
        <v>45</v>
      </c>
      <c r="R19" s="46">
        <v>0</v>
      </c>
      <c r="S19" s="46">
        <v>0</v>
      </c>
      <c r="T19" s="6">
        <f t="shared" si="2"/>
        <v>47</v>
      </c>
      <c r="U19" s="2">
        <f t="shared" si="4"/>
        <v>184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38</v>
      </c>
      <c r="D20" s="45">
        <v>0</v>
      </c>
      <c r="E20" s="45">
        <v>0</v>
      </c>
      <c r="F20" s="8">
        <f t="shared" si="0"/>
        <v>38.5</v>
      </c>
      <c r="G20" s="35"/>
      <c r="H20" s="19" t="s">
        <v>24</v>
      </c>
      <c r="I20" s="46">
        <v>1</v>
      </c>
      <c r="J20" s="46">
        <v>46</v>
      </c>
      <c r="K20" s="46">
        <v>0</v>
      </c>
      <c r="L20" s="46">
        <v>1</v>
      </c>
      <c r="M20" s="8">
        <f t="shared" si="1"/>
        <v>49</v>
      </c>
      <c r="N20" s="2">
        <f>M17+M18+M19+M20</f>
        <v>232</v>
      </c>
      <c r="O20" s="19" t="s">
        <v>45</v>
      </c>
      <c r="P20" s="45">
        <v>2</v>
      </c>
      <c r="Q20" s="45">
        <v>41</v>
      </c>
      <c r="R20" s="45">
        <v>0</v>
      </c>
      <c r="S20" s="45">
        <v>0</v>
      </c>
      <c r="T20" s="8">
        <f t="shared" si="2"/>
        <v>42</v>
      </c>
      <c r="U20" s="2">
        <f t="shared" si="4"/>
        <v>188.5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35</v>
      </c>
      <c r="D21" s="46">
        <v>0</v>
      </c>
      <c r="E21" s="46">
        <v>0</v>
      </c>
      <c r="F21" s="6">
        <f t="shared" si="0"/>
        <v>36</v>
      </c>
      <c r="G21" s="36"/>
      <c r="H21" s="20" t="s">
        <v>25</v>
      </c>
      <c r="I21" s="46">
        <v>5</v>
      </c>
      <c r="J21" s="46">
        <v>47</v>
      </c>
      <c r="K21" s="46">
        <v>1</v>
      </c>
      <c r="L21" s="46">
        <v>1</v>
      </c>
      <c r="M21" s="6">
        <f t="shared" si="1"/>
        <v>54</v>
      </c>
      <c r="N21" s="2">
        <f>M18+M19+M20+M21</f>
        <v>224</v>
      </c>
      <c r="O21" s="21" t="s">
        <v>46</v>
      </c>
      <c r="P21" s="47">
        <v>3</v>
      </c>
      <c r="Q21" s="47">
        <v>36</v>
      </c>
      <c r="R21" s="47">
        <v>0</v>
      </c>
      <c r="S21" s="47">
        <v>0</v>
      </c>
      <c r="T21" s="7">
        <f t="shared" si="2"/>
        <v>37.5</v>
      </c>
      <c r="U21" s="3">
        <f t="shared" si="4"/>
        <v>168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41</v>
      </c>
      <c r="D22" s="46">
        <v>0</v>
      </c>
      <c r="E22" s="46">
        <v>0</v>
      </c>
      <c r="F22" s="6">
        <f t="shared" si="0"/>
        <v>42</v>
      </c>
      <c r="G22" s="2"/>
      <c r="H22" s="21" t="s">
        <v>26</v>
      </c>
      <c r="I22" s="47">
        <v>8</v>
      </c>
      <c r="J22" s="165">
        <v>40</v>
      </c>
      <c r="K22" s="47">
        <v>0</v>
      </c>
      <c r="L22" s="47">
        <v>0</v>
      </c>
      <c r="M22" s="6">
        <f t="shared" si="1"/>
        <v>44</v>
      </c>
      <c r="N22" s="3">
        <f>M19+M20+M21+M22</f>
        <v>210.5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227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244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208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65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 t="s">
        <v>151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'G-4(CR46)'!E4:H4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'G-4(CR46)'!D5:H5</f>
        <v>CR 47 - CR 46</v>
      </c>
      <c r="E5" s="210"/>
      <c r="F5" s="210"/>
      <c r="G5" s="210"/>
      <c r="H5" s="210"/>
      <c r="I5" s="207" t="s">
        <v>53</v>
      </c>
      <c r="J5" s="207"/>
      <c r="K5" s="207"/>
      <c r="L5" s="172">
        <f>'G-4(CR46)'!L5:N5</f>
        <v>0</v>
      </c>
      <c r="M5" s="172"/>
      <c r="N5" s="172"/>
      <c r="O5" s="50"/>
      <c r="P5" s="207" t="s">
        <v>57</v>
      </c>
      <c r="Q5" s="207"/>
      <c r="R5" s="207"/>
      <c r="S5" s="172" t="s">
        <v>149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148</v>
      </c>
      <c r="E6" s="208"/>
      <c r="F6" s="208"/>
      <c r="G6" s="208"/>
      <c r="H6" s="208"/>
      <c r="I6" s="207" t="s">
        <v>59</v>
      </c>
      <c r="J6" s="207"/>
      <c r="K6" s="207"/>
      <c r="L6" s="217">
        <v>2</v>
      </c>
      <c r="M6" s="217"/>
      <c r="N6" s="217"/>
      <c r="O6" s="54"/>
      <c r="P6" s="207" t="s">
        <v>58</v>
      </c>
      <c r="Q6" s="207"/>
      <c r="R6" s="207"/>
      <c r="S6" s="211">
        <f>'G-4(CR46)'!S6:U6</f>
        <v>43122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46">
        <v>1</v>
      </c>
      <c r="C10" s="46">
        <v>5</v>
      </c>
      <c r="D10" s="46">
        <v>0</v>
      </c>
      <c r="E10" s="61">
        <v>0</v>
      </c>
      <c r="F10" s="62">
        <f t="shared" ref="F10:F22" si="0">B10*0.5+C10*1+D10*2+E10*2.5</f>
        <v>5.5</v>
      </c>
      <c r="G10" s="63"/>
      <c r="H10" s="64" t="s">
        <v>4</v>
      </c>
      <c r="I10" s="46">
        <v>2</v>
      </c>
      <c r="J10" s="46">
        <v>11</v>
      </c>
      <c r="K10" s="46">
        <v>0</v>
      </c>
      <c r="L10" s="46">
        <v>0</v>
      </c>
      <c r="M10" s="62">
        <f t="shared" ref="M10:M22" si="1">I10*0.5+J10*1+K10*2+L10*2.5</f>
        <v>12</v>
      </c>
      <c r="N10" s="65">
        <f>F20+F21+F22+M10</f>
        <v>50</v>
      </c>
      <c r="O10" s="64" t="s">
        <v>43</v>
      </c>
      <c r="P10" s="46">
        <v>2</v>
      </c>
      <c r="Q10" s="46">
        <v>7</v>
      </c>
      <c r="R10" s="46">
        <v>0</v>
      </c>
      <c r="S10" s="46">
        <v>0</v>
      </c>
      <c r="T10" s="62">
        <f t="shared" ref="T10:T21" si="2">P10*0.5+Q10*1+R10*2+S10*2.5</f>
        <v>8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46">
        <v>4</v>
      </c>
      <c r="C11" s="46">
        <v>8</v>
      </c>
      <c r="D11" s="46">
        <v>0</v>
      </c>
      <c r="E11" s="61">
        <v>0</v>
      </c>
      <c r="F11" s="62">
        <f t="shared" si="0"/>
        <v>10</v>
      </c>
      <c r="G11" s="63"/>
      <c r="H11" s="64" t="s">
        <v>5</v>
      </c>
      <c r="I11" s="46">
        <v>1</v>
      </c>
      <c r="J11" s="46">
        <v>7</v>
      </c>
      <c r="K11" s="46">
        <v>0</v>
      </c>
      <c r="L11" s="46">
        <v>0</v>
      </c>
      <c r="M11" s="62">
        <f t="shared" si="1"/>
        <v>7.5</v>
      </c>
      <c r="N11" s="65">
        <f>F21+F22+M10+M11</f>
        <v>46.5</v>
      </c>
      <c r="O11" s="64" t="s">
        <v>44</v>
      </c>
      <c r="P11" s="46">
        <v>1</v>
      </c>
      <c r="Q11" s="46">
        <v>4</v>
      </c>
      <c r="R11" s="46">
        <v>0</v>
      </c>
      <c r="S11" s="46">
        <v>0</v>
      </c>
      <c r="T11" s="62">
        <f t="shared" si="2"/>
        <v>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46">
        <v>2</v>
      </c>
      <c r="C12" s="46">
        <v>7</v>
      </c>
      <c r="D12" s="46">
        <v>0</v>
      </c>
      <c r="E12" s="61">
        <v>0</v>
      </c>
      <c r="F12" s="62">
        <f t="shared" si="0"/>
        <v>8</v>
      </c>
      <c r="G12" s="63"/>
      <c r="H12" s="64" t="s">
        <v>6</v>
      </c>
      <c r="I12" s="46">
        <v>2</v>
      </c>
      <c r="J12" s="46">
        <v>10</v>
      </c>
      <c r="K12" s="46">
        <v>0</v>
      </c>
      <c r="L12" s="46">
        <v>0</v>
      </c>
      <c r="M12" s="62">
        <f t="shared" si="1"/>
        <v>11</v>
      </c>
      <c r="N12" s="63">
        <f>F22+M10+M11+M12</f>
        <v>46.5</v>
      </c>
      <c r="O12" s="64" t="s">
        <v>32</v>
      </c>
      <c r="P12" s="46">
        <v>6</v>
      </c>
      <c r="Q12" s="46">
        <v>12</v>
      </c>
      <c r="R12" s="46">
        <v>0</v>
      </c>
      <c r="S12" s="46">
        <v>0</v>
      </c>
      <c r="T12" s="62">
        <f t="shared" si="2"/>
        <v>15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46">
        <v>2</v>
      </c>
      <c r="C13" s="46">
        <v>13</v>
      </c>
      <c r="D13" s="46">
        <v>0</v>
      </c>
      <c r="E13" s="61">
        <v>0</v>
      </c>
      <c r="F13" s="62">
        <f t="shared" si="0"/>
        <v>14</v>
      </c>
      <c r="G13" s="63">
        <f t="shared" ref="G13:G19" si="3">F10+F11+F12+F13</f>
        <v>37.5</v>
      </c>
      <c r="H13" s="64" t="s">
        <v>7</v>
      </c>
      <c r="I13" s="46">
        <v>1</v>
      </c>
      <c r="J13" s="46">
        <v>9</v>
      </c>
      <c r="K13" s="46">
        <v>0</v>
      </c>
      <c r="L13" s="46">
        <v>1</v>
      </c>
      <c r="M13" s="62">
        <f t="shared" si="1"/>
        <v>12</v>
      </c>
      <c r="N13" s="63">
        <f t="shared" ref="N13:N18" si="4">M10+M11+M12+M13</f>
        <v>42.5</v>
      </c>
      <c r="O13" s="64" t="s">
        <v>33</v>
      </c>
      <c r="P13" s="46">
        <v>4</v>
      </c>
      <c r="Q13" s="46">
        <v>9</v>
      </c>
      <c r="R13" s="46">
        <v>0</v>
      </c>
      <c r="S13" s="46">
        <v>0</v>
      </c>
      <c r="T13" s="62">
        <f t="shared" si="2"/>
        <v>11</v>
      </c>
      <c r="U13" s="63">
        <f t="shared" ref="U13:U21" si="5">T10+T11+T12+T13</f>
        <v>38.5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46">
        <v>1</v>
      </c>
      <c r="C14" s="46">
        <v>9</v>
      </c>
      <c r="D14" s="46">
        <v>0</v>
      </c>
      <c r="E14" s="61">
        <v>0</v>
      </c>
      <c r="F14" s="62">
        <f t="shared" si="0"/>
        <v>9.5</v>
      </c>
      <c r="G14" s="63">
        <f t="shared" si="3"/>
        <v>41.5</v>
      </c>
      <c r="H14" s="64" t="s">
        <v>9</v>
      </c>
      <c r="I14" s="46">
        <v>2</v>
      </c>
      <c r="J14" s="46">
        <v>7</v>
      </c>
      <c r="K14" s="46">
        <v>0</v>
      </c>
      <c r="L14" s="46">
        <v>0</v>
      </c>
      <c r="M14" s="62">
        <f t="shared" si="1"/>
        <v>8</v>
      </c>
      <c r="N14" s="63">
        <f t="shared" si="4"/>
        <v>38.5</v>
      </c>
      <c r="O14" s="64" t="s">
        <v>29</v>
      </c>
      <c r="P14" s="45">
        <v>3</v>
      </c>
      <c r="Q14" s="45">
        <v>13</v>
      </c>
      <c r="R14" s="45">
        <v>0</v>
      </c>
      <c r="S14" s="45">
        <v>1</v>
      </c>
      <c r="T14" s="62">
        <f t="shared" si="2"/>
        <v>17</v>
      </c>
      <c r="U14" s="63">
        <f t="shared" si="5"/>
        <v>47.5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46">
        <v>1</v>
      </c>
      <c r="C15" s="46">
        <v>10</v>
      </c>
      <c r="D15" s="46">
        <v>0</v>
      </c>
      <c r="E15" s="61">
        <v>0</v>
      </c>
      <c r="F15" s="62">
        <f t="shared" si="0"/>
        <v>10.5</v>
      </c>
      <c r="G15" s="63">
        <f t="shared" si="3"/>
        <v>42</v>
      </c>
      <c r="H15" s="64" t="s">
        <v>12</v>
      </c>
      <c r="I15" s="46">
        <v>1</v>
      </c>
      <c r="J15" s="46">
        <v>6</v>
      </c>
      <c r="K15" s="46">
        <v>0</v>
      </c>
      <c r="L15" s="46">
        <v>0</v>
      </c>
      <c r="M15" s="62">
        <f t="shared" si="1"/>
        <v>6.5</v>
      </c>
      <c r="N15" s="63">
        <f t="shared" si="4"/>
        <v>37.5</v>
      </c>
      <c r="O15" s="60" t="s">
        <v>30</v>
      </c>
      <c r="P15" s="46">
        <v>3</v>
      </c>
      <c r="Q15" s="46">
        <v>10</v>
      </c>
      <c r="R15" s="46">
        <v>0</v>
      </c>
      <c r="S15" s="46">
        <v>0</v>
      </c>
      <c r="T15" s="62">
        <f t="shared" si="2"/>
        <v>11.5</v>
      </c>
      <c r="U15" s="63">
        <f t="shared" si="5"/>
        <v>54.5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46">
        <v>3</v>
      </c>
      <c r="C16" s="46">
        <v>16</v>
      </c>
      <c r="D16" s="46">
        <v>0</v>
      </c>
      <c r="E16" s="61">
        <v>0</v>
      </c>
      <c r="F16" s="62">
        <f t="shared" si="0"/>
        <v>17.5</v>
      </c>
      <c r="G16" s="63">
        <f t="shared" si="3"/>
        <v>51.5</v>
      </c>
      <c r="H16" s="64" t="s">
        <v>15</v>
      </c>
      <c r="I16" s="46">
        <v>2</v>
      </c>
      <c r="J16" s="46">
        <v>8</v>
      </c>
      <c r="K16" s="46">
        <v>0</v>
      </c>
      <c r="L16" s="46">
        <v>0</v>
      </c>
      <c r="M16" s="62">
        <f t="shared" si="1"/>
        <v>9</v>
      </c>
      <c r="N16" s="63">
        <f t="shared" si="4"/>
        <v>35.5</v>
      </c>
      <c r="O16" s="64" t="s">
        <v>8</v>
      </c>
      <c r="P16" s="46">
        <v>3</v>
      </c>
      <c r="Q16" s="46">
        <v>14</v>
      </c>
      <c r="R16" s="46">
        <v>0</v>
      </c>
      <c r="S16" s="46">
        <v>0</v>
      </c>
      <c r="T16" s="62">
        <f t="shared" si="2"/>
        <v>15.5</v>
      </c>
      <c r="U16" s="63">
        <f t="shared" si="5"/>
        <v>55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46">
        <v>3</v>
      </c>
      <c r="C17" s="46">
        <v>11</v>
      </c>
      <c r="D17" s="46">
        <v>0</v>
      </c>
      <c r="E17" s="61">
        <v>0</v>
      </c>
      <c r="F17" s="62">
        <f t="shared" si="0"/>
        <v>12.5</v>
      </c>
      <c r="G17" s="63">
        <f t="shared" si="3"/>
        <v>50</v>
      </c>
      <c r="H17" s="64" t="s">
        <v>18</v>
      </c>
      <c r="I17" s="46">
        <v>2</v>
      </c>
      <c r="J17" s="46">
        <v>15</v>
      </c>
      <c r="K17" s="46">
        <v>0</v>
      </c>
      <c r="L17" s="46">
        <v>0</v>
      </c>
      <c r="M17" s="62">
        <f t="shared" si="1"/>
        <v>16</v>
      </c>
      <c r="N17" s="63">
        <f t="shared" si="4"/>
        <v>39.5</v>
      </c>
      <c r="O17" s="64" t="s">
        <v>10</v>
      </c>
      <c r="P17" s="46">
        <v>2</v>
      </c>
      <c r="Q17" s="46">
        <v>11</v>
      </c>
      <c r="R17" s="46">
        <v>0</v>
      </c>
      <c r="S17" s="46">
        <v>0</v>
      </c>
      <c r="T17" s="62">
        <f t="shared" si="2"/>
        <v>12</v>
      </c>
      <c r="U17" s="63">
        <f t="shared" si="5"/>
        <v>56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46">
        <v>2</v>
      </c>
      <c r="C18" s="46">
        <v>12</v>
      </c>
      <c r="D18" s="46">
        <v>0</v>
      </c>
      <c r="E18" s="61">
        <v>0</v>
      </c>
      <c r="F18" s="62">
        <f t="shared" si="0"/>
        <v>13</v>
      </c>
      <c r="G18" s="63">
        <f t="shared" si="3"/>
        <v>53.5</v>
      </c>
      <c r="H18" s="64" t="s">
        <v>20</v>
      </c>
      <c r="I18" s="46">
        <v>1</v>
      </c>
      <c r="J18" s="46">
        <v>10</v>
      </c>
      <c r="K18" s="46">
        <v>0</v>
      </c>
      <c r="L18" s="46">
        <v>1</v>
      </c>
      <c r="M18" s="62">
        <f t="shared" si="1"/>
        <v>13</v>
      </c>
      <c r="N18" s="63">
        <f t="shared" si="4"/>
        <v>44.5</v>
      </c>
      <c r="O18" s="64" t="s">
        <v>13</v>
      </c>
      <c r="P18" s="46">
        <v>4</v>
      </c>
      <c r="Q18" s="46">
        <v>13</v>
      </c>
      <c r="R18" s="46">
        <v>0</v>
      </c>
      <c r="S18" s="46">
        <v>1</v>
      </c>
      <c r="T18" s="62">
        <f t="shared" si="2"/>
        <v>17.5</v>
      </c>
      <c r="U18" s="63">
        <f t="shared" si="5"/>
        <v>56.5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47">
        <v>2</v>
      </c>
      <c r="C19" s="47">
        <v>5</v>
      </c>
      <c r="D19" s="47">
        <v>0</v>
      </c>
      <c r="E19" s="69">
        <v>0</v>
      </c>
      <c r="F19" s="70">
        <f t="shared" si="0"/>
        <v>6</v>
      </c>
      <c r="G19" s="71">
        <f t="shared" si="3"/>
        <v>49</v>
      </c>
      <c r="H19" s="72" t="s">
        <v>22</v>
      </c>
      <c r="I19" s="45">
        <v>2</v>
      </c>
      <c r="J19" s="45">
        <v>13</v>
      </c>
      <c r="K19" s="45">
        <v>0</v>
      </c>
      <c r="L19" s="45">
        <v>0</v>
      </c>
      <c r="M19" s="62">
        <f t="shared" si="1"/>
        <v>14</v>
      </c>
      <c r="N19" s="63">
        <f>M16+M17+M18+M19</f>
        <v>52</v>
      </c>
      <c r="O19" s="64" t="s">
        <v>16</v>
      </c>
      <c r="P19" s="46">
        <v>3</v>
      </c>
      <c r="Q19" s="46">
        <v>16</v>
      </c>
      <c r="R19" s="46">
        <v>1</v>
      </c>
      <c r="S19" s="46">
        <v>0</v>
      </c>
      <c r="T19" s="62">
        <f t="shared" si="2"/>
        <v>19.5</v>
      </c>
      <c r="U19" s="63">
        <f t="shared" si="5"/>
        <v>64.5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10</v>
      </c>
      <c r="D20" s="67">
        <v>0</v>
      </c>
      <c r="E20" s="67">
        <v>0</v>
      </c>
      <c r="F20" s="73">
        <f t="shared" si="0"/>
        <v>11</v>
      </c>
      <c r="G20" s="74"/>
      <c r="H20" s="64" t="s">
        <v>24</v>
      </c>
      <c r="I20" s="46">
        <v>3</v>
      </c>
      <c r="J20" s="46">
        <v>15</v>
      </c>
      <c r="K20" s="46">
        <v>1</v>
      </c>
      <c r="L20" s="46">
        <v>0</v>
      </c>
      <c r="M20" s="73">
        <f t="shared" si="1"/>
        <v>18.5</v>
      </c>
      <c r="N20" s="63">
        <f>M17+M18+M19+M20</f>
        <v>61.5</v>
      </c>
      <c r="O20" s="64" t="s">
        <v>45</v>
      </c>
      <c r="P20" s="45">
        <v>4</v>
      </c>
      <c r="Q20" s="45">
        <v>10</v>
      </c>
      <c r="R20" s="45">
        <v>0</v>
      </c>
      <c r="S20" s="45">
        <v>0</v>
      </c>
      <c r="T20" s="73">
        <f t="shared" si="2"/>
        <v>12</v>
      </c>
      <c r="U20" s="63">
        <f t="shared" si="5"/>
        <v>61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9</v>
      </c>
      <c r="D21" s="61">
        <v>0</v>
      </c>
      <c r="E21" s="61">
        <v>0</v>
      </c>
      <c r="F21" s="62">
        <f t="shared" si="0"/>
        <v>11</v>
      </c>
      <c r="G21" s="75"/>
      <c r="H21" s="72" t="s">
        <v>25</v>
      </c>
      <c r="I21" s="46">
        <v>2</v>
      </c>
      <c r="J21" s="46">
        <v>9</v>
      </c>
      <c r="K21" s="46">
        <v>0</v>
      </c>
      <c r="L21" s="46">
        <v>0</v>
      </c>
      <c r="M21" s="62">
        <f t="shared" si="1"/>
        <v>10</v>
      </c>
      <c r="N21" s="63">
        <f>M18+M19+M20+M21</f>
        <v>55.5</v>
      </c>
      <c r="O21" s="68" t="s">
        <v>46</v>
      </c>
      <c r="P21" s="47">
        <v>1</v>
      </c>
      <c r="Q21" s="47">
        <v>7</v>
      </c>
      <c r="R21" s="47">
        <v>1</v>
      </c>
      <c r="S21" s="47">
        <v>0</v>
      </c>
      <c r="T21" s="70">
        <f t="shared" si="2"/>
        <v>9.5</v>
      </c>
      <c r="U21" s="71">
        <f t="shared" si="5"/>
        <v>58.5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14</v>
      </c>
      <c r="D22" s="61">
        <v>1</v>
      </c>
      <c r="E22" s="61">
        <v>0</v>
      </c>
      <c r="F22" s="62">
        <f t="shared" si="0"/>
        <v>16</v>
      </c>
      <c r="G22" s="63"/>
      <c r="H22" s="68" t="s">
        <v>26</v>
      </c>
      <c r="I22" s="47">
        <v>0</v>
      </c>
      <c r="J22" s="47">
        <v>17</v>
      </c>
      <c r="K22" s="47">
        <v>2</v>
      </c>
      <c r="L22" s="47">
        <v>2</v>
      </c>
      <c r="M22" s="62">
        <f t="shared" si="1"/>
        <v>26</v>
      </c>
      <c r="N22" s="71">
        <f>M19+M20+M21+M22</f>
        <v>68.5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53.5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68.5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85</v>
      </c>
      <c r="G24" s="88"/>
      <c r="H24" s="199"/>
      <c r="I24" s="200"/>
      <c r="J24" s="83" t="s">
        <v>71</v>
      </c>
      <c r="K24" s="86"/>
      <c r="L24" s="86"/>
      <c r="M24" s="87" t="s">
        <v>91</v>
      </c>
      <c r="N24" s="88"/>
      <c r="O24" s="199"/>
      <c r="P24" s="200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'G-4(CR46)'!E4:H4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'G-4(CR46)'!D5:H5</f>
        <v>CR 47 - CR 46</v>
      </c>
      <c r="E6" s="171"/>
      <c r="F6" s="171"/>
      <c r="G6" s="171"/>
      <c r="H6" s="171"/>
      <c r="I6" s="166" t="s">
        <v>53</v>
      </c>
      <c r="J6" s="166"/>
      <c r="K6" s="166"/>
      <c r="L6" s="172">
        <f>'G-4(CR46)'!L5:N5</f>
        <v>0</v>
      </c>
      <c r="M6" s="172"/>
      <c r="N6" s="172"/>
      <c r="O6" s="12"/>
      <c r="P6" s="166" t="s">
        <v>58</v>
      </c>
      <c r="Q6" s="166"/>
      <c r="R6" s="166"/>
      <c r="S6" s="219">
        <f>'G-4(CR46)'!S6:U6</f>
        <v>43122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'G-4(CR46)'!B10+'G-4A(CR47)'!B10</f>
        <v>4</v>
      </c>
      <c r="C10" s="46">
        <f>'G-4(CR46)'!C10+'G-4A(CR47)'!C10</f>
        <v>54</v>
      </c>
      <c r="D10" s="46">
        <f>'G-4(CR46)'!D10+'G-4A(CR47)'!D10</f>
        <v>0</v>
      </c>
      <c r="E10" s="46">
        <f>'G-4(CR46)'!E10+'G-4A(CR47)'!E10</f>
        <v>0</v>
      </c>
      <c r="F10" s="6">
        <f t="shared" ref="F10:F22" si="0">B10*0.5+C10*1+D10*2+E10*2.5</f>
        <v>56</v>
      </c>
      <c r="G10" s="2"/>
      <c r="H10" s="19" t="s">
        <v>4</v>
      </c>
      <c r="I10" s="46">
        <f>'G-4(CR46)'!I10+'G-4A(CR47)'!I10</f>
        <v>9</v>
      </c>
      <c r="J10" s="46">
        <f>'G-4(CR46)'!J10+'G-4A(CR47)'!J10</f>
        <v>57</v>
      </c>
      <c r="K10" s="46">
        <f>'G-4(CR46)'!K10+'G-4A(CR47)'!K10</f>
        <v>0</v>
      </c>
      <c r="L10" s="46">
        <f>'G-4(CR46)'!L10+'G-4A(CR47)'!L10</f>
        <v>0</v>
      </c>
      <c r="M10" s="6">
        <f t="shared" ref="M10:M22" si="1">I10*0.5+J10*1+K10*2+L10*2.5</f>
        <v>61.5</v>
      </c>
      <c r="N10" s="9">
        <f>F20+F21+F22+M10</f>
        <v>216</v>
      </c>
      <c r="O10" s="19" t="s">
        <v>43</v>
      </c>
      <c r="P10" s="46">
        <f>'G-4(CR46)'!P10+'G-4A(CR47)'!P10</f>
        <v>6</v>
      </c>
      <c r="Q10" s="46">
        <f>'G-4(CR46)'!Q10+'G-4A(CR47)'!Q10</f>
        <v>67</v>
      </c>
      <c r="R10" s="46">
        <f>'G-4(CR46)'!R10+'G-4A(CR47)'!R10</f>
        <v>0</v>
      </c>
      <c r="S10" s="46">
        <f>'G-4(CR46)'!S10+'G-4A(CR47)'!S10</f>
        <v>0</v>
      </c>
      <c r="T10" s="6">
        <f t="shared" ref="T10:T21" si="2">P10*0.5+Q10*1+R10*2+S10*2.5</f>
        <v>70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'G-4(CR46)'!B11+'G-4A(CR47)'!B11</f>
        <v>10</v>
      </c>
      <c r="C11" s="46">
        <f>'G-4(CR46)'!C11+'G-4A(CR47)'!C11</f>
        <v>59</v>
      </c>
      <c r="D11" s="46">
        <f>'G-4(CR46)'!D11+'G-4A(CR47)'!D11</f>
        <v>0</v>
      </c>
      <c r="E11" s="46">
        <f>'G-4(CR46)'!E11+'G-4A(CR47)'!E11</f>
        <v>0</v>
      </c>
      <c r="F11" s="6">
        <f t="shared" si="0"/>
        <v>64</v>
      </c>
      <c r="G11" s="2"/>
      <c r="H11" s="19" t="s">
        <v>5</v>
      </c>
      <c r="I11" s="46">
        <f>'G-4(CR46)'!I11+'G-4A(CR47)'!I11</f>
        <v>6</v>
      </c>
      <c r="J11" s="46">
        <f>'G-4(CR46)'!J11+'G-4A(CR47)'!J11</f>
        <v>77</v>
      </c>
      <c r="K11" s="46">
        <f>'G-4(CR46)'!K11+'G-4A(CR47)'!K11</f>
        <v>0</v>
      </c>
      <c r="L11" s="46">
        <f>'G-4(CR46)'!L11+'G-4A(CR47)'!L11</f>
        <v>0</v>
      </c>
      <c r="M11" s="6">
        <f t="shared" si="1"/>
        <v>80</v>
      </c>
      <c r="N11" s="9">
        <f>F21+F22+M10+M11</f>
        <v>246.5</v>
      </c>
      <c r="O11" s="19" t="s">
        <v>44</v>
      </c>
      <c r="P11" s="46">
        <f>'G-4(CR46)'!P11+'G-4A(CR47)'!P11</f>
        <v>3</v>
      </c>
      <c r="Q11" s="46">
        <f>'G-4(CR46)'!Q11+'G-4A(CR47)'!Q11</f>
        <v>60</v>
      </c>
      <c r="R11" s="46">
        <f>'G-4(CR46)'!R11+'G-4A(CR47)'!R11</f>
        <v>0</v>
      </c>
      <c r="S11" s="46">
        <f>'G-4(CR46)'!S11+'G-4A(CR47)'!S11</f>
        <v>0</v>
      </c>
      <c r="T11" s="6">
        <f t="shared" si="2"/>
        <v>61.5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'G-4(CR46)'!B12+'G-4A(CR47)'!B12</f>
        <v>9</v>
      </c>
      <c r="C12" s="46">
        <f>'G-4(CR46)'!C12+'G-4A(CR47)'!C12</f>
        <v>74</v>
      </c>
      <c r="D12" s="46">
        <f>'G-4(CR46)'!D12+'G-4A(CR47)'!D12</f>
        <v>0</v>
      </c>
      <c r="E12" s="46">
        <f>'G-4(CR46)'!E12+'G-4A(CR47)'!E12</f>
        <v>0</v>
      </c>
      <c r="F12" s="6">
        <f t="shared" si="0"/>
        <v>78.5</v>
      </c>
      <c r="G12" s="2"/>
      <c r="H12" s="19" t="s">
        <v>6</v>
      </c>
      <c r="I12" s="46">
        <f>'G-4(CR46)'!I12+'G-4A(CR47)'!I12</f>
        <v>5</v>
      </c>
      <c r="J12" s="46">
        <f>'G-4(CR46)'!J12+'G-4A(CR47)'!J12</f>
        <v>71</v>
      </c>
      <c r="K12" s="46">
        <f>'G-4(CR46)'!K12+'G-4A(CR47)'!K12</f>
        <v>0</v>
      </c>
      <c r="L12" s="46">
        <f>'G-4(CR46)'!L12+'G-4A(CR47)'!L12</f>
        <v>0</v>
      </c>
      <c r="M12" s="6">
        <f t="shared" si="1"/>
        <v>73.5</v>
      </c>
      <c r="N12" s="2">
        <f>F22+M10+M11+M12</f>
        <v>273</v>
      </c>
      <c r="O12" s="19" t="s">
        <v>32</v>
      </c>
      <c r="P12" s="46">
        <f>'G-4(CR46)'!P12+'G-4A(CR47)'!P12</f>
        <v>8</v>
      </c>
      <c r="Q12" s="46">
        <f>'G-4(CR46)'!Q12+'G-4A(CR47)'!Q12</f>
        <v>53</v>
      </c>
      <c r="R12" s="46">
        <f>'G-4(CR46)'!R12+'G-4A(CR47)'!R12</f>
        <v>0</v>
      </c>
      <c r="S12" s="46">
        <f>'G-4(CR46)'!S12+'G-4A(CR47)'!S12</f>
        <v>0</v>
      </c>
      <c r="T12" s="6">
        <f t="shared" si="2"/>
        <v>57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'G-4(CR46)'!B13+'G-4A(CR47)'!B13</f>
        <v>6</v>
      </c>
      <c r="C13" s="46">
        <f>'G-4(CR46)'!C13+'G-4A(CR47)'!C13</f>
        <v>63</v>
      </c>
      <c r="D13" s="46">
        <f>'G-4(CR46)'!D13+'G-4A(CR47)'!D13</f>
        <v>0</v>
      </c>
      <c r="E13" s="46">
        <f>'G-4(CR46)'!E13+'G-4A(CR47)'!E13</f>
        <v>0</v>
      </c>
      <c r="F13" s="6">
        <f t="shared" si="0"/>
        <v>66</v>
      </c>
      <c r="G13" s="2">
        <f t="shared" ref="G13:G19" si="3">F10+F11+F12+F13</f>
        <v>264.5</v>
      </c>
      <c r="H13" s="19" t="s">
        <v>7</v>
      </c>
      <c r="I13" s="46">
        <f>'G-4(CR46)'!I13+'G-4A(CR47)'!I13</f>
        <v>4</v>
      </c>
      <c r="J13" s="46">
        <f>'G-4(CR46)'!J13+'G-4A(CR47)'!J13</f>
        <v>64</v>
      </c>
      <c r="K13" s="46">
        <f>'G-4(CR46)'!K13+'G-4A(CR47)'!K13</f>
        <v>0</v>
      </c>
      <c r="L13" s="46">
        <f>'G-4(CR46)'!L13+'G-4A(CR47)'!L13</f>
        <v>1</v>
      </c>
      <c r="M13" s="6">
        <f t="shared" si="1"/>
        <v>68.5</v>
      </c>
      <c r="N13" s="2">
        <f t="shared" ref="N13:N18" si="4">M10+M11+M12+M13</f>
        <v>283.5</v>
      </c>
      <c r="O13" s="19" t="s">
        <v>33</v>
      </c>
      <c r="P13" s="46">
        <f>'G-4(CR46)'!P13+'G-4A(CR47)'!P13</f>
        <v>5</v>
      </c>
      <c r="Q13" s="46">
        <f>'G-4(CR46)'!Q13+'G-4A(CR47)'!Q13</f>
        <v>53</v>
      </c>
      <c r="R13" s="46">
        <f>'G-4(CR46)'!R13+'G-4A(CR47)'!R13</f>
        <v>0</v>
      </c>
      <c r="S13" s="46">
        <f>'G-4(CR46)'!S13+'G-4A(CR47)'!S13</f>
        <v>1</v>
      </c>
      <c r="T13" s="6">
        <f t="shared" si="2"/>
        <v>58</v>
      </c>
      <c r="U13" s="2">
        <f t="shared" ref="U13:U21" si="5">T10+T11+T12+T13</f>
        <v>246.5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'G-4(CR46)'!B14+'G-4A(CR47)'!B14</f>
        <v>7</v>
      </c>
      <c r="C14" s="46">
        <f>'G-4(CR46)'!C14+'G-4A(CR47)'!C14</f>
        <v>44</v>
      </c>
      <c r="D14" s="46">
        <f>'G-4(CR46)'!D14+'G-4A(CR47)'!D14</f>
        <v>0</v>
      </c>
      <c r="E14" s="46">
        <f>'G-4(CR46)'!E14+'G-4A(CR47)'!E14</f>
        <v>0</v>
      </c>
      <c r="F14" s="6">
        <f t="shared" si="0"/>
        <v>47.5</v>
      </c>
      <c r="G14" s="2">
        <f t="shared" si="3"/>
        <v>256</v>
      </c>
      <c r="H14" s="19" t="s">
        <v>9</v>
      </c>
      <c r="I14" s="46">
        <f>'G-4(CR46)'!I14+'G-4A(CR47)'!I14</f>
        <v>5</v>
      </c>
      <c r="J14" s="46">
        <f>'G-4(CR46)'!J14+'G-4A(CR47)'!J14</f>
        <v>58</v>
      </c>
      <c r="K14" s="46">
        <f>'G-4(CR46)'!K14+'G-4A(CR47)'!K14</f>
        <v>0</v>
      </c>
      <c r="L14" s="46">
        <f>'G-4(CR46)'!L14+'G-4A(CR47)'!L14</f>
        <v>0</v>
      </c>
      <c r="M14" s="6">
        <f t="shared" si="1"/>
        <v>60.5</v>
      </c>
      <c r="N14" s="2">
        <f t="shared" si="4"/>
        <v>282.5</v>
      </c>
      <c r="O14" s="19" t="s">
        <v>29</v>
      </c>
      <c r="P14" s="46">
        <f>'G-4(CR46)'!P14+'G-4A(CR47)'!P14</f>
        <v>4</v>
      </c>
      <c r="Q14" s="46">
        <f>'G-4(CR46)'!Q14+'G-4A(CR47)'!Q14</f>
        <v>49</v>
      </c>
      <c r="R14" s="46">
        <f>'G-4(CR46)'!R14+'G-4A(CR47)'!R14</f>
        <v>0</v>
      </c>
      <c r="S14" s="46">
        <f>'G-4(CR46)'!S14+'G-4A(CR47)'!S14</f>
        <v>1</v>
      </c>
      <c r="T14" s="6">
        <f t="shared" si="2"/>
        <v>53.5</v>
      </c>
      <c r="U14" s="2">
        <f t="shared" si="5"/>
        <v>230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'G-4(CR46)'!B15+'G-4A(CR47)'!B15</f>
        <v>2</v>
      </c>
      <c r="C15" s="46">
        <f>'G-4(CR46)'!C15+'G-4A(CR47)'!C15</f>
        <v>36</v>
      </c>
      <c r="D15" s="46">
        <f>'G-4(CR46)'!D15+'G-4A(CR47)'!D15</f>
        <v>0</v>
      </c>
      <c r="E15" s="46">
        <f>'G-4(CR46)'!E15+'G-4A(CR47)'!E15</f>
        <v>0</v>
      </c>
      <c r="F15" s="6">
        <f t="shared" si="0"/>
        <v>37</v>
      </c>
      <c r="G15" s="2">
        <f t="shared" si="3"/>
        <v>229</v>
      </c>
      <c r="H15" s="19" t="s">
        <v>12</v>
      </c>
      <c r="I15" s="46">
        <f>'G-4(CR46)'!I15+'G-4A(CR47)'!I15</f>
        <v>3</v>
      </c>
      <c r="J15" s="46">
        <f>'G-4(CR46)'!J15+'G-4A(CR47)'!J15</f>
        <v>61</v>
      </c>
      <c r="K15" s="46">
        <f>'G-4(CR46)'!K15+'G-4A(CR47)'!K15</f>
        <v>0</v>
      </c>
      <c r="L15" s="46">
        <f>'G-4(CR46)'!L15+'G-4A(CR47)'!L15</f>
        <v>0</v>
      </c>
      <c r="M15" s="6">
        <f t="shared" si="1"/>
        <v>62.5</v>
      </c>
      <c r="N15" s="2">
        <f t="shared" si="4"/>
        <v>265</v>
      </c>
      <c r="O15" s="18" t="s">
        <v>30</v>
      </c>
      <c r="P15" s="46">
        <f>'G-4(CR46)'!P15+'G-4A(CR47)'!P15</f>
        <v>10</v>
      </c>
      <c r="Q15" s="46">
        <f>'G-4(CR46)'!Q15+'G-4A(CR47)'!Q15</f>
        <v>56</v>
      </c>
      <c r="R15" s="46">
        <f>'G-4(CR46)'!R15+'G-4A(CR47)'!R15</f>
        <v>1</v>
      </c>
      <c r="S15" s="46">
        <f>'G-4(CR46)'!S15+'G-4A(CR47)'!S15</f>
        <v>0</v>
      </c>
      <c r="T15" s="6">
        <f t="shared" si="2"/>
        <v>63</v>
      </c>
      <c r="U15" s="2">
        <f t="shared" si="5"/>
        <v>231.5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'G-4(CR46)'!B16+'G-4A(CR47)'!B16</f>
        <v>8</v>
      </c>
      <c r="C16" s="46">
        <f>'G-4(CR46)'!C16+'G-4A(CR47)'!C16</f>
        <v>52</v>
      </c>
      <c r="D16" s="46">
        <f>'G-4(CR46)'!D16+'G-4A(CR47)'!D16</f>
        <v>0</v>
      </c>
      <c r="E16" s="46">
        <f>'G-4(CR46)'!E16+'G-4A(CR47)'!E16</f>
        <v>1</v>
      </c>
      <c r="F16" s="6">
        <f t="shared" si="0"/>
        <v>58.5</v>
      </c>
      <c r="G16" s="2">
        <f t="shared" si="3"/>
        <v>209</v>
      </c>
      <c r="H16" s="19" t="s">
        <v>15</v>
      </c>
      <c r="I16" s="46">
        <f>'G-4(CR46)'!I16+'G-4A(CR47)'!I16</f>
        <v>6</v>
      </c>
      <c r="J16" s="46">
        <f>'G-4(CR46)'!J16+'G-4A(CR47)'!J16</f>
        <v>65</v>
      </c>
      <c r="K16" s="46">
        <f>'G-4(CR46)'!K16+'G-4A(CR47)'!K16</f>
        <v>0</v>
      </c>
      <c r="L16" s="46">
        <f>'G-4(CR46)'!L16+'G-4A(CR47)'!L16</f>
        <v>0</v>
      </c>
      <c r="M16" s="6">
        <f t="shared" si="1"/>
        <v>68</v>
      </c>
      <c r="N16" s="2">
        <f t="shared" si="4"/>
        <v>259.5</v>
      </c>
      <c r="O16" s="19" t="s">
        <v>8</v>
      </c>
      <c r="P16" s="46">
        <f>'G-4(CR46)'!P16+'G-4A(CR47)'!P16</f>
        <v>7</v>
      </c>
      <c r="Q16" s="46">
        <f>'G-4(CR46)'!Q16+'G-4A(CR47)'!Q16</f>
        <v>47</v>
      </c>
      <c r="R16" s="46">
        <f>'G-4(CR46)'!R16+'G-4A(CR47)'!R16</f>
        <v>0</v>
      </c>
      <c r="S16" s="46">
        <f>'G-4(CR46)'!S16+'G-4A(CR47)'!S16</f>
        <v>1</v>
      </c>
      <c r="T16" s="6">
        <f t="shared" si="2"/>
        <v>53</v>
      </c>
      <c r="U16" s="2">
        <f t="shared" si="5"/>
        <v>227.5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'G-4(CR46)'!B17+'G-4A(CR47)'!B17</f>
        <v>10</v>
      </c>
      <c r="C17" s="46">
        <f>'G-4(CR46)'!C17+'G-4A(CR47)'!C17</f>
        <v>44</v>
      </c>
      <c r="D17" s="46">
        <f>'G-4(CR46)'!D17+'G-4A(CR47)'!D17</f>
        <v>0</v>
      </c>
      <c r="E17" s="46">
        <f>'G-4(CR46)'!E17+'G-4A(CR47)'!E17</f>
        <v>0</v>
      </c>
      <c r="F17" s="6">
        <f t="shared" si="0"/>
        <v>49</v>
      </c>
      <c r="G17" s="2">
        <f t="shared" si="3"/>
        <v>192</v>
      </c>
      <c r="H17" s="19" t="s">
        <v>18</v>
      </c>
      <c r="I17" s="46">
        <f>'G-4(CR46)'!I17+'G-4A(CR47)'!I17</f>
        <v>5</v>
      </c>
      <c r="J17" s="46">
        <f>'G-4(CR46)'!J17+'G-4A(CR47)'!J17</f>
        <v>73</v>
      </c>
      <c r="K17" s="46">
        <f>'G-4(CR46)'!K17+'G-4A(CR47)'!K17</f>
        <v>0</v>
      </c>
      <c r="L17" s="46">
        <f>'G-4(CR46)'!L17+'G-4A(CR47)'!L17</f>
        <v>1</v>
      </c>
      <c r="M17" s="6">
        <f t="shared" si="1"/>
        <v>78</v>
      </c>
      <c r="N17" s="2">
        <f t="shared" si="4"/>
        <v>269</v>
      </c>
      <c r="O17" s="19" t="s">
        <v>10</v>
      </c>
      <c r="P17" s="46">
        <f>'G-4(CR46)'!P17+'G-4A(CR47)'!P17</f>
        <v>6</v>
      </c>
      <c r="Q17" s="46">
        <f>'G-4(CR46)'!Q17+'G-4A(CR47)'!Q17</f>
        <v>67</v>
      </c>
      <c r="R17" s="46">
        <f>'G-4(CR46)'!R17+'G-4A(CR47)'!R17</f>
        <v>0</v>
      </c>
      <c r="S17" s="46">
        <f>'G-4(CR46)'!S17+'G-4A(CR47)'!S17</f>
        <v>0</v>
      </c>
      <c r="T17" s="6">
        <f t="shared" si="2"/>
        <v>70</v>
      </c>
      <c r="U17" s="2">
        <f t="shared" si="5"/>
        <v>239.5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'G-4(CR46)'!B18+'G-4A(CR47)'!B18</f>
        <v>5</v>
      </c>
      <c r="C18" s="46">
        <f>'G-4(CR46)'!C18+'G-4A(CR47)'!C18</f>
        <v>40</v>
      </c>
      <c r="D18" s="46">
        <f>'G-4(CR46)'!D18+'G-4A(CR47)'!D18</f>
        <v>0</v>
      </c>
      <c r="E18" s="46">
        <f>'G-4(CR46)'!E18+'G-4A(CR47)'!E18</f>
        <v>0</v>
      </c>
      <c r="F18" s="6">
        <f t="shared" si="0"/>
        <v>42.5</v>
      </c>
      <c r="G18" s="2">
        <f t="shared" si="3"/>
        <v>187</v>
      </c>
      <c r="H18" s="19" t="s">
        <v>20</v>
      </c>
      <c r="I18" s="46">
        <f>'G-4(CR46)'!I18+'G-4A(CR47)'!I18</f>
        <v>6</v>
      </c>
      <c r="J18" s="46">
        <f>'G-4(CR46)'!J18+'G-4A(CR47)'!J18</f>
        <v>65</v>
      </c>
      <c r="K18" s="46">
        <f>'G-4(CR46)'!K18+'G-4A(CR47)'!K18</f>
        <v>0</v>
      </c>
      <c r="L18" s="46">
        <f>'G-4(CR46)'!L18+'G-4A(CR47)'!L18</f>
        <v>1</v>
      </c>
      <c r="M18" s="6">
        <f t="shared" si="1"/>
        <v>70.5</v>
      </c>
      <c r="N18" s="2">
        <f t="shared" si="4"/>
        <v>279</v>
      </c>
      <c r="O18" s="19" t="s">
        <v>13</v>
      </c>
      <c r="P18" s="46">
        <f>'G-4(CR46)'!P18+'G-4A(CR47)'!P18</f>
        <v>7</v>
      </c>
      <c r="Q18" s="46">
        <f>'G-4(CR46)'!Q18+'G-4A(CR47)'!Q18</f>
        <v>53</v>
      </c>
      <c r="R18" s="46">
        <f>'G-4(CR46)'!R18+'G-4A(CR47)'!R18</f>
        <v>0</v>
      </c>
      <c r="S18" s="46">
        <f>'G-4(CR46)'!S18+'G-4A(CR47)'!S18</f>
        <v>1</v>
      </c>
      <c r="T18" s="6">
        <f t="shared" si="2"/>
        <v>59</v>
      </c>
      <c r="U18" s="2">
        <f t="shared" si="5"/>
        <v>245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'G-4(CR46)'!B19+'G-4A(CR47)'!B19</f>
        <v>4</v>
      </c>
      <c r="C19" s="47">
        <f>'G-4(CR46)'!C19+'G-4A(CR47)'!C19</f>
        <v>41</v>
      </c>
      <c r="D19" s="47">
        <f>'G-4(CR46)'!D19+'G-4A(CR47)'!D19</f>
        <v>0</v>
      </c>
      <c r="E19" s="47">
        <f>'G-4(CR46)'!E19+'G-4A(CR47)'!E19</f>
        <v>1</v>
      </c>
      <c r="F19" s="7">
        <f t="shared" si="0"/>
        <v>45.5</v>
      </c>
      <c r="G19" s="3">
        <f t="shared" si="3"/>
        <v>195.5</v>
      </c>
      <c r="H19" s="20" t="s">
        <v>22</v>
      </c>
      <c r="I19" s="46">
        <f>'G-4(CR46)'!I19+'G-4A(CR47)'!I19</f>
        <v>9</v>
      </c>
      <c r="J19" s="46">
        <f>'G-4(CR46)'!J19+'G-4A(CR47)'!J19</f>
        <v>73</v>
      </c>
      <c r="K19" s="46">
        <f>'G-4(CR46)'!K19+'G-4A(CR47)'!K19</f>
        <v>0</v>
      </c>
      <c r="L19" s="46">
        <f>'G-4(CR46)'!L19+'G-4A(CR47)'!L19</f>
        <v>0</v>
      </c>
      <c r="M19" s="6">
        <f t="shared" si="1"/>
        <v>77.5</v>
      </c>
      <c r="N19" s="2">
        <f>M16+M17+M18+M19</f>
        <v>294</v>
      </c>
      <c r="O19" s="19" t="s">
        <v>16</v>
      </c>
      <c r="P19" s="46">
        <f>'G-4(CR46)'!P19+'G-4A(CR47)'!P19</f>
        <v>7</v>
      </c>
      <c r="Q19" s="46">
        <f>'G-4(CR46)'!Q19+'G-4A(CR47)'!Q19</f>
        <v>61</v>
      </c>
      <c r="R19" s="46">
        <f>'G-4(CR46)'!R19+'G-4A(CR47)'!R19</f>
        <v>1</v>
      </c>
      <c r="S19" s="46">
        <f>'G-4(CR46)'!S19+'G-4A(CR47)'!S19</f>
        <v>0</v>
      </c>
      <c r="T19" s="6">
        <f t="shared" si="2"/>
        <v>66.5</v>
      </c>
      <c r="U19" s="2">
        <f t="shared" si="5"/>
        <v>248.5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'G-4(CR46)'!B20+'G-4A(CR47)'!B20</f>
        <v>3</v>
      </c>
      <c r="C20" s="45">
        <f>'G-4(CR46)'!C20+'G-4A(CR47)'!C20</f>
        <v>48</v>
      </c>
      <c r="D20" s="45">
        <f>'G-4(CR46)'!D20+'G-4A(CR47)'!D20</f>
        <v>0</v>
      </c>
      <c r="E20" s="45">
        <f>'G-4(CR46)'!E20+'G-4A(CR47)'!E20</f>
        <v>0</v>
      </c>
      <c r="F20" s="8">
        <f t="shared" si="0"/>
        <v>49.5</v>
      </c>
      <c r="G20" s="35"/>
      <c r="H20" s="19" t="s">
        <v>24</v>
      </c>
      <c r="I20" s="46">
        <f>'G-4(CR46)'!I20+'G-4A(CR47)'!I20</f>
        <v>4</v>
      </c>
      <c r="J20" s="46">
        <f>'G-4(CR46)'!J20+'G-4A(CR47)'!J20</f>
        <v>61</v>
      </c>
      <c r="K20" s="46">
        <f>'G-4(CR46)'!K20+'G-4A(CR47)'!K20</f>
        <v>1</v>
      </c>
      <c r="L20" s="46">
        <f>'G-4(CR46)'!L20+'G-4A(CR47)'!L20</f>
        <v>1</v>
      </c>
      <c r="M20" s="8">
        <f t="shared" si="1"/>
        <v>67.5</v>
      </c>
      <c r="N20" s="2">
        <f>M17+M18+M19+M20</f>
        <v>293.5</v>
      </c>
      <c r="O20" s="19" t="s">
        <v>45</v>
      </c>
      <c r="P20" s="46">
        <f>'G-4(CR46)'!P20+'G-4A(CR47)'!P20</f>
        <v>6</v>
      </c>
      <c r="Q20" s="46">
        <f>'G-4(CR46)'!Q20+'G-4A(CR47)'!Q20</f>
        <v>51</v>
      </c>
      <c r="R20" s="46">
        <f>'G-4(CR46)'!R20+'G-4A(CR47)'!R20</f>
        <v>0</v>
      </c>
      <c r="S20" s="46">
        <f>'G-4(CR46)'!S20+'G-4A(CR47)'!S20</f>
        <v>0</v>
      </c>
      <c r="T20" s="8">
        <f t="shared" si="2"/>
        <v>54</v>
      </c>
      <c r="U20" s="2">
        <f t="shared" si="5"/>
        <v>249.5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'G-4(CR46)'!B21+'G-4A(CR47)'!B21</f>
        <v>6</v>
      </c>
      <c r="C21" s="45">
        <f>'G-4(CR46)'!C21+'G-4A(CR47)'!C21</f>
        <v>44</v>
      </c>
      <c r="D21" s="45">
        <f>'G-4(CR46)'!D21+'G-4A(CR47)'!D21</f>
        <v>0</v>
      </c>
      <c r="E21" s="45">
        <f>'G-4(CR46)'!E21+'G-4A(CR47)'!E21</f>
        <v>0</v>
      </c>
      <c r="F21" s="6">
        <f t="shared" si="0"/>
        <v>47</v>
      </c>
      <c r="G21" s="36"/>
      <c r="H21" s="20" t="s">
        <v>25</v>
      </c>
      <c r="I21" s="46">
        <f>'G-4(CR46)'!I21+'G-4A(CR47)'!I21</f>
        <v>7</v>
      </c>
      <c r="J21" s="46">
        <f>'G-4(CR46)'!J21+'G-4A(CR47)'!J21</f>
        <v>56</v>
      </c>
      <c r="K21" s="46">
        <f>'G-4(CR46)'!K21+'G-4A(CR47)'!K21</f>
        <v>1</v>
      </c>
      <c r="L21" s="46">
        <f>'G-4(CR46)'!L21+'G-4A(CR47)'!L21</f>
        <v>1</v>
      </c>
      <c r="M21" s="6">
        <f t="shared" si="1"/>
        <v>64</v>
      </c>
      <c r="N21" s="2">
        <f>M18+M19+M20+M21</f>
        <v>279.5</v>
      </c>
      <c r="O21" s="21" t="s">
        <v>46</v>
      </c>
      <c r="P21" s="47">
        <f>'G-4(CR46)'!P21+'G-4A(CR47)'!P21</f>
        <v>4</v>
      </c>
      <c r="Q21" s="47">
        <f>'G-4(CR46)'!Q21+'G-4A(CR47)'!Q21</f>
        <v>43</v>
      </c>
      <c r="R21" s="47">
        <f>'G-4(CR46)'!R21+'G-4A(CR47)'!R21</f>
        <v>1</v>
      </c>
      <c r="S21" s="47">
        <f>'G-4(CR46)'!S21+'G-4A(CR47)'!S21</f>
        <v>0</v>
      </c>
      <c r="T21" s="7">
        <f t="shared" si="2"/>
        <v>47</v>
      </c>
      <c r="U21" s="3">
        <f t="shared" si="5"/>
        <v>226.5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'G-4(CR46)'!B22+'G-4A(CR47)'!B22</f>
        <v>2</v>
      </c>
      <c r="C22" s="45">
        <f>'G-4(CR46)'!C22+'G-4A(CR47)'!C22</f>
        <v>55</v>
      </c>
      <c r="D22" s="45">
        <f>'G-4(CR46)'!D22+'G-4A(CR47)'!D22</f>
        <v>1</v>
      </c>
      <c r="E22" s="45">
        <f>'G-4(CR46)'!E22+'G-4A(CR47)'!E22</f>
        <v>0</v>
      </c>
      <c r="F22" s="6">
        <f t="shared" si="0"/>
        <v>58</v>
      </c>
      <c r="G22" s="2"/>
      <c r="H22" s="21" t="s">
        <v>26</v>
      </c>
      <c r="I22" s="46">
        <f>'G-4(CR46)'!I22+'G-4A(CR47)'!I22</f>
        <v>8</v>
      </c>
      <c r="J22" s="46">
        <f>'G-4(CR46)'!J22+'G-4A(CR47)'!J22</f>
        <v>57</v>
      </c>
      <c r="K22" s="46">
        <f>'G-4(CR46)'!K22+'G-4A(CR47)'!K22</f>
        <v>2</v>
      </c>
      <c r="L22" s="46">
        <f>'G-4(CR46)'!L22+'G-4A(CR47)'!L22</f>
        <v>2</v>
      </c>
      <c r="M22" s="6">
        <f t="shared" si="1"/>
        <v>70</v>
      </c>
      <c r="N22" s="3">
        <f>M19+M20+M21+M22</f>
        <v>279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264.5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294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88</v>
      </c>
      <c r="N24" s="88"/>
      <c r="O24" s="183"/>
      <c r="P24" s="184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109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110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'G-4(CR46)'!D5</f>
        <v>CR 47 - CR 46</v>
      </c>
      <c r="D5" s="223"/>
      <c r="E5" s="223"/>
      <c r="F5" s="111"/>
      <c r="G5" s="112"/>
      <c r="H5" s="103" t="s">
        <v>53</v>
      </c>
      <c r="I5" s="224">
        <f>'G-4(CR46)'!L5</f>
        <v>0</v>
      </c>
      <c r="J5" s="224"/>
    </row>
    <row r="6" spans="1:10" x14ac:dyDescent="0.2">
      <c r="A6" s="166" t="s">
        <v>111</v>
      </c>
      <c r="B6" s="166"/>
      <c r="C6" s="225"/>
      <c r="D6" s="225"/>
      <c r="E6" s="225"/>
      <c r="F6" s="111"/>
      <c r="G6" s="112"/>
      <c r="H6" s="103" t="s">
        <v>58</v>
      </c>
      <c r="I6" s="226">
        <f>'G-4(CR46)'!S6</f>
        <v>43122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112</v>
      </c>
      <c r="B8" s="230" t="s">
        <v>113</v>
      </c>
      <c r="C8" s="228" t="s">
        <v>114</v>
      </c>
      <c r="D8" s="230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2" t="s">
        <v>120</v>
      </c>
      <c r="J8" s="234" t="s">
        <v>121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42" t="s">
        <v>122</v>
      </c>
      <c r="B10" s="239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133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134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8"/>
      <c r="B18" s="241"/>
      <c r="C18" s="133" t="s">
        <v>135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2" t="s">
        <v>129</v>
      </c>
      <c r="B19" s="239"/>
      <c r="C19" s="134"/>
      <c r="D19" s="123" t="s">
        <v>123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124</v>
      </c>
      <c r="D20" s="125" t="s">
        <v>125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136</v>
      </c>
      <c r="D21" s="129" t="s">
        <v>126</v>
      </c>
      <c r="E21" s="160">
        <v>0</v>
      </c>
      <c r="F21" s="160">
        <v>0</v>
      </c>
      <c r="G21" s="160">
        <v>0</v>
      </c>
      <c r="H21" s="160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123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127</v>
      </c>
      <c r="D23" s="125" t="s">
        <v>125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137</v>
      </c>
      <c r="D24" s="129" t="s">
        <v>126</v>
      </c>
      <c r="E24" s="160">
        <v>0</v>
      </c>
      <c r="F24" s="160">
        <v>0</v>
      </c>
      <c r="G24" s="160">
        <v>0</v>
      </c>
      <c r="H24" s="160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123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128</v>
      </c>
      <c r="D26" s="125" t="s">
        <v>125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138</v>
      </c>
      <c r="D27" s="129" t="s">
        <v>126</v>
      </c>
      <c r="E27" s="160">
        <v>0</v>
      </c>
      <c r="F27" s="160">
        <v>0</v>
      </c>
      <c r="G27" s="160">
        <v>0</v>
      </c>
      <c r="H27" s="160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130</v>
      </c>
      <c r="B28" s="239">
        <v>1</v>
      </c>
      <c r="C28" s="134"/>
      <c r="D28" s="123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124</v>
      </c>
      <c r="D29" s="125" t="s">
        <v>125</v>
      </c>
      <c r="E29" s="126">
        <f>'G-4(CR46)'!B14+'G-4(CR46)'!B15</f>
        <v>7</v>
      </c>
      <c r="F29" s="126">
        <f>'G-4(CR46)'!C14+'G-4(CR46)'!C15</f>
        <v>61</v>
      </c>
      <c r="G29" s="126">
        <f>'G-4(CR46)'!D14+'G-4(CR46)'!D15</f>
        <v>0</v>
      </c>
      <c r="H29" s="126">
        <f>'G-4(CR46)'!E14+'G-4(CR46)'!E15</f>
        <v>0</v>
      </c>
      <c r="I29" s="126">
        <f t="shared" si="0"/>
        <v>64.5</v>
      </c>
      <c r="J29" s="127">
        <f>IF(I29=0,"0,00",I29/SUM(I28:I30)*100)</f>
        <v>100</v>
      </c>
    </row>
    <row r="30" spans="1:10" x14ac:dyDescent="0.2">
      <c r="A30" s="237"/>
      <c r="B30" s="240"/>
      <c r="C30" s="128" t="s">
        <v>139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v>0</v>
      </c>
      <c r="J30" s="131" t="str">
        <f>IF(I30=0,"0,00",I30/SUM(I28:I30)*100)</f>
        <v>0,00</v>
      </c>
    </row>
    <row r="31" spans="1:10" x14ac:dyDescent="0.2">
      <c r="A31" s="237"/>
      <c r="B31" s="240"/>
      <c r="C31" s="132"/>
      <c r="D31" s="123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127</v>
      </c>
      <c r="D32" s="125" t="s">
        <v>125</v>
      </c>
      <c r="E32" s="126">
        <f>'G-4(CR46)'!I11+'G-4(CR46)'!I12</f>
        <v>8</v>
      </c>
      <c r="F32" s="126">
        <f>'G-4(CR46)'!J11+'G-4(CR46)'!J12</f>
        <v>131</v>
      </c>
      <c r="G32" s="126">
        <f>'G-4(CR46)'!K11+'G-4(CR46)'!K12</f>
        <v>0</v>
      </c>
      <c r="H32" s="126">
        <f>'G-4(CR46)'!L11+'G-4(CR46)'!L12</f>
        <v>0</v>
      </c>
      <c r="I32" s="126">
        <f t="shared" si="0"/>
        <v>135</v>
      </c>
      <c r="J32" s="127">
        <f>IF(I32=0,"0,00",I32/SUM(I31:I33)*100)</f>
        <v>100</v>
      </c>
    </row>
    <row r="33" spans="1:10" x14ac:dyDescent="0.2">
      <c r="A33" s="237"/>
      <c r="B33" s="240"/>
      <c r="C33" s="128" t="s">
        <v>140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7"/>
      <c r="B34" s="240"/>
      <c r="C34" s="132"/>
      <c r="D34" s="123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128</v>
      </c>
      <c r="D35" s="125" t="s">
        <v>125</v>
      </c>
      <c r="E35" s="126">
        <f>'G-4(CR46)'!P18+'G-4(CR46)'!P19</f>
        <v>7</v>
      </c>
      <c r="F35" s="126">
        <f>'G-4(CR46)'!Q18+'G-4(CR46)'!Q19</f>
        <v>85</v>
      </c>
      <c r="G35" s="126">
        <f>'G-4(CR46)'!R18+'G-4(CR46)'!R19</f>
        <v>0</v>
      </c>
      <c r="H35" s="126">
        <f>'G-4(CR46)'!S18+'G-4(CR46)'!S19</f>
        <v>0</v>
      </c>
      <c r="I35" s="126">
        <f t="shared" si="0"/>
        <v>88.5</v>
      </c>
      <c r="J35" s="127">
        <f>IF(I35=0,"0,00",I35/SUM(I34:I36)*100)</f>
        <v>100</v>
      </c>
    </row>
    <row r="36" spans="1:10" x14ac:dyDescent="0.2">
      <c r="A36" s="238"/>
      <c r="B36" s="241"/>
      <c r="C36" s="133" t="s">
        <v>141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ht="12.75" customHeight="1" x14ac:dyDescent="0.2">
      <c r="A37" s="236" t="s">
        <v>150</v>
      </c>
      <c r="B37" s="239">
        <v>2</v>
      </c>
      <c r="C37" s="134"/>
      <c r="D37" s="123" t="s">
        <v>123</v>
      </c>
      <c r="E37" s="161">
        <v>0</v>
      </c>
      <c r="F37" s="161">
        <v>0</v>
      </c>
      <c r="G37" s="161">
        <v>0</v>
      </c>
      <c r="H37" s="161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124</v>
      </c>
      <c r="D38" s="125" t="s">
        <v>125</v>
      </c>
      <c r="E38" s="162">
        <f>'G-4A(CR47)'!B16+'G-4A(CR47)'!B17</f>
        <v>6</v>
      </c>
      <c r="F38" s="162">
        <f>'G-4A(CR47)'!C16+'G-4A(CR47)'!C17</f>
        <v>27</v>
      </c>
      <c r="G38" s="162">
        <f>'G-4A(CR47)'!D16+'G-4A(CR47)'!D17</f>
        <v>0</v>
      </c>
      <c r="H38" s="162">
        <f>'G-4A(CR47)'!E16+'G-4A(CR47)'!E17</f>
        <v>0</v>
      </c>
      <c r="I38" s="126">
        <f t="shared" si="0"/>
        <v>30</v>
      </c>
      <c r="J38" s="127">
        <f>IF(I38=0,"0,00",I38/SUM(I37:I39)*100)</f>
        <v>100</v>
      </c>
    </row>
    <row r="39" spans="1:10" x14ac:dyDescent="0.2">
      <c r="A39" s="237"/>
      <c r="B39" s="240"/>
      <c r="C39" s="128" t="s">
        <v>142</v>
      </c>
      <c r="D39" s="129" t="s">
        <v>126</v>
      </c>
      <c r="E39" s="163">
        <v>0</v>
      </c>
      <c r="F39" s="163">
        <v>0</v>
      </c>
      <c r="G39" s="163">
        <v>0</v>
      </c>
      <c r="H39" s="163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123</v>
      </c>
      <c r="E40" s="161">
        <v>0</v>
      </c>
      <c r="F40" s="161">
        <v>0</v>
      </c>
      <c r="G40" s="161">
        <v>0</v>
      </c>
      <c r="H40" s="161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127</v>
      </c>
      <c r="D41" s="125" t="s">
        <v>125</v>
      </c>
      <c r="E41" s="162">
        <f>'G-4A(CR47)'!I13+'G-4A(CR47)'!I14</f>
        <v>3</v>
      </c>
      <c r="F41" s="162">
        <f>'G-4A(CR47)'!J13+'G-4A(CR47)'!J14</f>
        <v>16</v>
      </c>
      <c r="G41" s="162">
        <f>'G-4A(CR47)'!K13+'G-4A(CR47)'!K14</f>
        <v>0</v>
      </c>
      <c r="H41" s="162">
        <f>'G-4A(CR47)'!L13+'G-4A(CR47)'!L14</f>
        <v>1</v>
      </c>
      <c r="I41" s="126">
        <f t="shared" si="0"/>
        <v>20</v>
      </c>
      <c r="J41" s="127">
        <f>IF(I41=0,"0,00",I41/SUM(I40:I42)*100)</f>
        <v>100</v>
      </c>
    </row>
    <row r="42" spans="1:10" x14ac:dyDescent="0.2">
      <c r="A42" s="237"/>
      <c r="B42" s="240"/>
      <c r="C42" s="128" t="s">
        <v>143</v>
      </c>
      <c r="D42" s="129" t="s">
        <v>126</v>
      </c>
      <c r="E42" s="163">
        <v>0</v>
      </c>
      <c r="F42" s="163">
        <v>0</v>
      </c>
      <c r="G42" s="163">
        <v>0</v>
      </c>
      <c r="H42" s="163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123</v>
      </c>
      <c r="E43" s="161">
        <v>0</v>
      </c>
      <c r="F43" s="161">
        <v>0</v>
      </c>
      <c r="G43" s="161">
        <v>0</v>
      </c>
      <c r="H43" s="161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128</v>
      </c>
      <c r="D44" s="125" t="s">
        <v>125</v>
      </c>
      <c r="E44" s="162">
        <f>'G-4A(CR47)'!P20+'G-4A(CR47)'!P21</f>
        <v>5</v>
      </c>
      <c r="F44" s="162">
        <f>'G-4A(CR47)'!Q20+'G-4A(CR47)'!Q21</f>
        <v>17</v>
      </c>
      <c r="G44" s="162">
        <f>'G-4A(CR47)'!R20+'G-4A(CR47)'!R21</f>
        <v>1</v>
      </c>
      <c r="H44" s="162">
        <f>'G-4A(CR47)'!S20+'G-4A(CR47)'!S21</f>
        <v>0</v>
      </c>
      <c r="I44" s="126">
        <f t="shared" si="0"/>
        <v>21.5</v>
      </c>
      <c r="J44" s="127">
        <f>IF(I44=0,"0,00",I44/SUM(I43:I45)*100)</f>
        <v>100</v>
      </c>
    </row>
    <row r="45" spans="1:10" x14ac:dyDescent="0.2">
      <c r="A45" s="238"/>
      <c r="B45" s="241"/>
      <c r="C45" s="133" t="s">
        <v>144</v>
      </c>
      <c r="D45" s="129" t="s">
        <v>126</v>
      </c>
      <c r="E45" s="164">
        <v>0</v>
      </c>
      <c r="F45" s="164">
        <v>0</v>
      </c>
      <c r="G45" s="164">
        <v>0</v>
      </c>
      <c r="H45" s="16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95</v>
      </c>
      <c r="B8" s="245"/>
      <c r="C8" s="246" t="s">
        <v>96</v>
      </c>
      <c r="D8" s="246"/>
      <c r="E8" s="246"/>
      <c r="F8" s="246"/>
      <c r="G8" s="246"/>
      <c r="H8" s="246"/>
      <c r="I8" s="92"/>
      <c r="J8" s="92"/>
      <c r="K8" s="92"/>
      <c r="L8" s="245" t="s">
        <v>97</v>
      </c>
      <c r="M8" s="245"/>
      <c r="N8" s="245"/>
      <c r="O8" s="246" t="str">
        <f>'G-4(CR46)'!D5</f>
        <v>CR 47 - CR 46</v>
      </c>
      <c r="P8" s="246"/>
      <c r="Q8" s="246"/>
      <c r="R8" s="246"/>
      <c r="S8" s="246"/>
      <c r="T8" s="92"/>
      <c r="U8" s="92"/>
      <c r="V8" s="245" t="s">
        <v>98</v>
      </c>
      <c r="W8" s="245"/>
      <c r="X8" s="245"/>
      <c r="Y8" s="246">
        <f>'G-4(CR46)'!L5</f>
        <v>0</v>
      </c>
      <c r="Z8" s="246"/>
      <c r="AA8" s="246"/>
      <c r="AB8" s="92"/>
      <c r="AC8" s="92"/>
      <c r="AD8" s="92"/>
      <c r="AE8" s="92"/>
      <c r="AF8" s="92"/>
      <c r="AG8" s="92"/>
      <c r="AH8" s="245" t="s">
        <v>99</v>
      </c>
      <c r="AI8" s="245"/>
      <c r="AJ8" s="249">
        <f>'G-4(CR46)'!S6</f>
        <v>43122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131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132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101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7" t="s">
        <v>101</v>
      </c>
      <c r="U16" s="24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'G-4(CR46)'!F10</f>
        <v>50.5</v>
      </c>
      <c r="C17" s="149">
        <f>'G-4(CR46)'!F11</f>
        <v>54</v>
      </c>
      <c r="D17" s="149">
        <f>'G-4(CR46)'!F12</f>
        <v>70.5</v>
      </c>
      <c r="E17" s="149">
        <f>'G-4(CR46)'!F13</f>
        <v>52</v>
      </c>
      <c r="F17" s="149">
        <f>'G-4(CR46)'!F14</f>
        <v>38</v>
      </c>
      <c r="G17" s="149">
        <f>'G-4(CR46)'!F15</f>
        <v>26.5</v>
      </c>
      <c r="H17" s="149">
        <f>'G-4(CR46)'!F16</f>
        <v>41</v>
      </c>
      <c r="I17" s="149">
        <f>'G-4(CR46)'!F17</f>
        <v>36.5</v>
      </c>
      <c r="J17" s="149">
        <f>'G-4(CR46)'!F18</f>
        <v>29.5</v>
      </c>
      <c r="K17" s="149">
        <f>'G-4(CR46)'!F19</f>
        <v>39.5</v>
      </c>
      <c r="L17" s="150"/>
      <c r="M17" s="149">
        <f>'G-4(CR46)'!F20</f>
        <v>38.5</v>
      </c>
      <c r="N17" s="149">
        <f>'G-4(CR46)'!F21</f>
        <v>36</v>
      </c>
      <c r="O17" s="149">
        <f>'G-4(CR46)'!F22</f>
        <v>42</v>
      </c>
      <c r="P17" s="149">
        <f>'G-4(CR46)'!M10</f>
        <v>49.5</v>
      </c>
      <c r="Q17" s="149">
        <f>'G-4(CR46)'!M11</f>
        <v>72.5</v>
      </c>
      <c r="R17" s="149">
        <f>'G-4(CR46)'!M12</f>
        <v>62.5</v>
      </c>
      <c r="S17" s="149">
        <f>'G-4(CR46)'!M13</f>
        <v>56.5</v>
      </c>
      <c r="T17" s="149">
        <f>'G-4(CR46)'!M14</f>
        <v>52.5</v>
      </c>
      <c r="U17" s="149">
        <f>'G-4(CR46)'!M15</f>
        <v>56</v>
      </c>
      <c r="V17" s="149">
        <f>'G-4(CR46)'!M16</f>
        <v>59</v>
      </c>
      <c r="W17" s="149">
        <f>'G-4(CR46)'!M17</f>
        <v>62</v>
      </c>
      <c r="X17" s="149">
        <f>'G-4(CR46)'!M18</f>
        <v>57.5</v>
      </c>
      <c r="Y17" s="149">
        <f>'G-4(CR46)'!M19</f>
        <v>63.5</v>
      </c>
      <c r="Z17" s="149">
        <f>'G-4(CR46)'!M20</f>
        <v>49</v>
      </c>
      <c r="AA17" s="149">
        <f>'G-4(CR46)'!M21</f>
        <v>54</v>
      </c>
      <c r="AB17" s="149">
        <f>'G-4(CR46)'!M22</f>
        <v>44</v>
      </c>
      <c r="AC17" s="150"/>
      <c r="AD17" s="149">
        <f>'G-4(CR46)'!T10</f>
        <v>62</v>
      </c>
      <c r="AE17" s="149">
        <f>'G-4(CR46)'!T11</f>
        <v>57</v>
      </c>
      <c r="AF17" s="149">
        <f>'G-4(CR46)'!T12</f>
        <v>42</v>
      </c>
      <c r="AG17" s="149">
        <f>'G-4(CR46)'!T13</f>
        <v>47</v>
      </c>
      <c r="AH17" s="149">
        <f>'G-4(CR46)'!T14</f>
        <v>36.5</v>
      </c>
      <c r="AI17" s="149">
        <f>'G-4(CR46)'!T15</f>
        <v>51.5</v>
      </c>
      <c r="AJ17" s="149">
        <f>'G-4(CR46)'!T16</f>
        <v>37.5</v>
      </c>
      <c r="AK17" s="149">
        <f>'G-4(CR46)'!T17</f>
        <v>58</v>
      </c>
      <c r="AL17" s="149">
        <f>'G-4(CR46)'!T18</f>
        <v>41.5</v>
      </c>
      <c r="AM17" s="149">
        <f>'G-4(CR46)'!T19</f>
        <v>47</v>
      </c>
      <c r="AN17" s="149">
        <f>'G-4(CR46)'!T20</f>
        <v>42</v>
      </c>
      <c r="AO17" s="149">
        <f>'G-4(CR46)'!T21</f>
        <v>37.5</v>
      </c>
      <c r="AP17" s="101"/>
      <c r="AQ17" s="101"/>
      <c r="AR17" s="101"/>
      <c r="AS17" s="101"/>
      <c r="AT17" s="101"/>
      <c r="AU17" s="101">
        <f t="shared" ref="AU17:BA17" si="6">E18</f>
        <v>227</v>
      </c>
      <c r="AV17" s="101">
        <f t="shared" si="6"/>
        <v>214.5</v>
      </c>
      <c r="AW17" s="101">
        <f t="shared" si="6"/>
        <v>187</v>
      </c>
      <c r="AX17" s="101">
        <f t="shared" si="6"/>
        <v>157.5</v>
      </c>
      <c r="AY17" s="101">
        <f t="shared" si="6"/>
        <v>142</v>
      </c>
      <c r="AZ17" s="101">
        <f t="shared" si="6"/>
        <v>133.5</v>
      </c>
      <c r="BA17" s="101">
        <f t="shared" si="6"/>
        <v>146.5</v>
      </c>
      <c r="BB17" s="101"/>
      <c r="BC17" s="101"/>
      <c r="BD17" s="101"/>
      <c r="BE17" s="101">
        <f t="shared" ref="BE17:BQ17" si="7">P18</f>
        <v>166</v>
      </c>
      <c r="BF17" s="101">
        <f t="shared" si="7"/>
        <v>200</v>
      </c>
      <c r="BG17" s="101">
        <f t="shared" si="7"/>
        <v>226.5</v>
      </c>
      <c r="BH17" s="101">
        <f t="shared" si="7"/>
        <v>241</v>
      </c>
      <c r="BI17" s="101">
        <f t="shared" si="7"/>
        <v>244</v>
      </c>
      <c r="BJ17" s="101">
        <f t="shared" si="7"/>
        <v>227.5</v>
      </c>
      <c r="BK17" s="101">
        <f t="shared" si="7"/>
        <v>224</v>
      </c>
      <c r="BL17" s="101">
        <f t="shared" si="7"/>
        <v>229.5</v>
      </c>
      <c r="BM17" s="101">
        <f t="shared" si="7"/>
        <v>234.5</v>
      </c>
      <c r="BN17" s="101">
        <f t="shared" si="7"/>
        <v>242</v>
      </c>
      <c r="BO17" s="101">
        <f t="shared" si="7"/>
        <v>232</v>
      </c>
      <c r="BP17" s="101">
        <f t="shared" si="7"/>
        <v>224</v>
      </c>
      <c r="BQ17" s="101">
        <f t="shared" si="7"/>
        <v>210.5</v>
      </c>
      <c r="BR17" s="101"/>
      <c r="BS17" s="101"/>
      <c r="BT17" s="101"/>
      <c r="BU17" s="101">
        <f t="shared" ref="BU17:CC17" si="8">AG18</f>
        <v>208</v>
      </c>
      <c r="BV17" s="101">
        <f t="shared" si="8"/>
        <v>182.5</v>
      </c>
      <c r="BW17" s="101">
        <f t="shared" si="8"/>
        <v>177</v>
      </c>
      <c r="BX17" s="101">
        <f t="shared" si="8"/>
        <v>172.5</v>
      </c>
      <c r="BY17" s="101">
        <f t="shared" si="8"/>
        <v>183.5</v>
      </c>
      <c r="BZ17" s="101">
        <f t="shared" si="8"/>
        <v>188.5</v>
      </c>
      <c r="CA17" s="101">
        <f t="shared" si="8"/>
        <v>184</v>
      </c>
      <c r="CB17" s="101">
        <f t="shared" si="8"/>
        <v>188.5</v>
      </c>
      <c r="CC17" s="101">
        <f t="shared" si="8"/>
        <v>168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227</v>
      </c>
      <c r="F18" s="149">
        <f t="shared" ref="F18:K18" si="9">C17+D17+E17+F17</f>
        <v>214.5</v>
      </c>
      <c r="G18" s="149">
        <f t="shared" si="9"/>
        <v>187</v>
      </c>
      <c r="H18" s="149">
        <f t="shared" si="9"/>
        <v>157.5</v>
      </c>
      <c r="I18" s="149">
        <f t="shared" si="9"/>
        <v>142</v>
      </c>
      <c r="J18" s="149">
        <f t="shared" si="9"/>
        <v>133.5</v>
      </c>
      <c r="K18" s="149">
        <f t="shared" si="9"/>
        <v>146.5</v>
      </c>
      <c r="L18" s="150"/>
      <c r="M18" s="149"/>
      <c r="N18" s="149"/>
      <c r="O18" s="149"/>
      <c r="P18" s="149">
        <f>M17+N17+O17+P17</f>
        <v>166</v>
      </c>
      <c r="Q18" s="149">
        <f t="shared" ref="Q18:AB18" si="10">N17+O17+P17+Q17</f>
        <v>200</v>
      </c>
      <c r="R18" s="149">
        <f t="shared" si="10"/>
        <v>226.5</v>
      </c>
      <c r="S18" s="149">
        <f t="shared" si="10"/>
        <v>241</v>
      </c>
      <c r="T18" s="149">
        <f t="shared" si="10"/>
        <v>244</v>
      </c>
      <c r="U18" s="149">
        <f t="shared" si="10"/>
        <v>227.5</v>
      </c>
      <c r="V18" s="149">
        <f t="shared" si="10"/>
        <v>224</v>
      </c>
      <c r="W18" s="149">
        <f t="shared" si="10"/>
        <v>229.5</v>
      </c>
      <c r="X18" s="149">
        <f t="shared" si="10"/>
        <v>234.5</v>
      </c>
      <c r="Y18" s="149">
        <f t="shared" si="10"/>
        <v>242</v>
      </c>
      <c r="Z18" s="149">
        <f t="shared" si="10"/>
        <v>232</v>
      </c>
      <c r="AA18" s="149">
        <f t="shared" si="10"/>
        <v>224</v>
      </c>
      <c r="AB18" s="149">
        <f t="shared" si="10"/>
        <v>210.5</v>
      </c>
      <c r="AC18" s="150"/>
      <c r="AD18" s="149"/>
      <c r="AE18" s="149"/>
      <c r="AF18" s="149"/>
      <c r="AG18" s="149">
        <f>AD17+AE17+AF17+AG17</f>
        <v>208</v>
      </c>
      <c r="AH18" s="149">
        <f t="shared" ref="AH18:AO18" si="11">AE17+AF17+AG17+AH17</f>
        <v>182.5</v>
      </c>
      <c r="AI18" s="149">
        <f t="shared" si="11"/>
        <v>177</v>
      </c>
      <c r="AJ18" s="149">
        <f t="shared" si="11"/>
        <v>172.5</v>
      </c>
      <c r="AK18" s="149">
        <f t="shared" si="11"/>
        <v>183.5</v>
      </c>
      <c r="AL18" s="149">
        <f t="shared" si="11"/>
        <v>188.5</v>
      </c>
      <c r="AM18" s="149">
        <f t="shared" si="11"/>
        <v>184</v>
      </c>
      <c r="AN18" s="149">
        <f t="shared" si="11"/>
        <v>188.5</v>
      </c>
      <c r="AO18" s="149">
        <f t="shared" si="11"/>
        <v>168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37.5</v>
      </c>
      <c r="AV19" s="92">
        <f t="shared" si="15"/>
        <v>41.5</v>
      </c>
      <c r="AW19" s="92">
        <f t="shared" si="15"/>
        <v>42</v>
      </c>
      <c r="AX19" s="92">
        <f t="shared" si="15"/>
        <v>51.5</v>
      </c>
      <c r="AY19" s="92">
        <f t="shared" si="15"/>
        <v>50</v>
      </c>
      <c r="AZ19" s="92">
        <f t="shared" si="15"/>
        <v>53.5</v>
      </c>
      <c r="BA19" s="92">
        <f t="shared" si="15"/>
        <v>49</v>
      </c>
      <c r="BB19" s="92"/>
      <c r="BC19" s="92"/>
      <c r="BD19" s="92"/>
      <c r="BE19" s="92">
        <f t="shared" ref="BE19:BQ19" si="16">P22</f>
        <v>50</v>
      </c>
      <c r="BF19" s="92">
        <f t="shared" si="16"/>
        <v>46.5</v>
      </c>
      <c r="BG19" s="92">
        <f t="shared" si="16"/>
        <v>46.5</v>
      </c>
      <c r="BH19" s="92">
        <f t="shared" si="16"/>
        <v>42.5</v>
      </c>
      <c r="BI19" s="92">
        <f t="shared" si="16"/>
        <v>38.5</v>
      </c>
      <c r="BJ19" s="92">
        <f t="shared" si="16"/>
        <v>37.5</v>
      </c>
      <c r="BK19" s="92">
        <f t="shared" si="16"/>
        <v>35.5</v>
      </c>
      <c r="BL19" s="92">
        <f t="shared" si="16"/>
        <v>39.5</v>
      </c>
      <c r="BM19" s="92">
        <f t="shared" si="16"/>
        <v>44.5</v>
      </c>
      <c r="BN19" s="92">
        <f t="shared" si="16"/>
        <v>52</v>
      </c>
      <c r="BO19" s="92">
        <f t="shared" si="16"/>
        <v>61.5</v>
      </c>
      <c r="BP19" s="92">
        <f t="shared" si="16"/>
        <v>55.5</v>
      </c>
      <c r="BQ19" s="92">
        <f t="shared" si="16"/>
        <v>68.5</v>
      </c>
      <c r="BR19" s="92"/>
      <c r="BS19" s="92"/>
      <c r="BT19" s="92"/>
      <c r="BU19" s="92">
        <f t="shared" ref="BU19:CC19" si="17">AG22</f>
        <v>38.5</v>
      </c>
      <c r="BV19" s="92">
        <f t="shared" si="17"/>
        <v>47.5</v>
      </c>
      <c r="BW19" s="92">
        <f t="shared" si="17"/>
        <v>54.5</v>
      </c>
      <c r="BX19" s="92">
        <f t="shared" si="17"/>
        <v>55</v>
      </c>
      <c r="BY19" s="92">
        <f t="shared" si="17"/>
        <v>56</v>
      </c>
      <c r="BZ19" s="92">
        <f t="shared" si="17"/>
        <v>56.5</v>
      </c>
      <c r="CA19" s="92">
        <f t="shared" si="17"/>
        <v>64.5</v>
      </c>
      <c r="CB19" s="92">
        <f t="shared" si="17"/>
        <v>61</v>
      </c>
      <c r="CC19" s="92">
        <f t="shared" si="17"/>
        <v>58.5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7" t="s">
        <v>101</v>
      </c>
      <c r="U20" s="24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264.5</v>
      </c>
      <c r="AV20" s="92">
        <f t="shared" si="18"/>
        <v>256</v>
      </c>
      <c r="AW20" s="92">
        <f t="shared" si="18"/>
        <v>229</v>
      </c>
      <c r="AX20" s="92">
        <f t="shared" si="18"/>
        <v>209</v>
      </c>
      <c r="AY20" s="92">
        <f t="shared" si="18"/>
        <v>192</v>
      </c>
      <c r="AZ20" s="92">
        <f t="shared" si="18"/>
        <v>187</v>
      </c>
      <c r="BA20" s="92">
        <f t="shared" si="18"/>
        <v>195.5</v>
      </c>
      <c r="BB20" s="92"/>
      <c r="BC20" s="92"/>
      <c r="BD20" s="92"/>
      <c r="BE20" s="92">
        <f t="shared" ref="BE20:BQ20" si="19">P30</f>
        <v>216</v>
      </c>
      <c r="BF20" s="92">
        <f t="shared" si="19"/>
        <v>246.5</v>
      </c>
      <c r="BG20" s="92">
        <f t="shared" si="19"/>
        <v>273</v>
      </c>
      <c r="BH20" s="92">
        <f t="shared" si="19"/>
        <v>283.5</v>
      </c>
      <c r="BI20" s="92">
        <f t="shared" si="19"/>
        <v>282.5</v>
      </c>
      <c r="BJ20" s="92">
        <f t="shared" si="19"/>
        <v>265</v>
      </c>
      <c r="BK20" s="92">
        <f t="shared" si="19"/>
        <v>259.5</v>
      </c>
      <c r="BL20" s="92">
        <f t="shared" si="19"/>
        <v>269</v>
      </c>
      <c r="BM20" s="92">
        <f t="shared" si="19"/>
        <v>279</v>
      </c>
      <c r="BN20" s="92">
        <f t="shared" si="19"/>
        <v>294</v>
      </c>
      <c r="BO20" s="92">
        <f t="shared" si="19"/>
        <v>293.5</v>
      </c>
      <c r="BP20" s="92">
        <f t="shared" si="19"/>
        <v>279.5</v>
      </c>
      <c r="BQ20" s="92">
        <f t="shared" si="19"/>
        <v>279</v>
      </c>
      <c r="BR20" s="92"/>
      <c r="BS20" s="92"/>
      <c r="BT20" s="92"/>
      <c r="BU20" s="92">
        <f t="shared" ref="BU20:CC20" si="20">AG30</f>
        <v>246.5</v>
      </c>
      <c r="BV20" s="92">
        <f t="shared" si="20"/>
        <v>230</v>
      </c>
      <c r="BW20" s="92">
        <f t="shared" si="20"/>
        <v>231.5</v>
      </c>
      <c r="BX20" s="92">
        <f t="shared" si="20"/>
        <v>227.5</v>
      </c>
      <c r="BY20" s="92">
        <f t="shared" si="20"/>
        <v>239.5</v>
      </c>
      <c r="BZ20" s="92">
        <f t="shared" si="20"/>
        <v>245</v>
      </c>
      <c r="CA20" s="92">
        <f t="shared" si="20"/>
        <v>248.5</v>
      </c>
      <c r="CB20" s="92">
        <f t="shared" si="20"/>
        <v>249.5</v>
      </c>
      <c r="CC20" s="92">
        <f t="shared" si="20"/>
        <v>226.5</v>
      </c>
    </row>
    <row r="21" spans="1:81" ht="16.5" customHeight="1" x14ac:dyDescent="0.2">
      <c r="A21" s="100" t="s">
        <v>102</v>
      </c>
      <c r="B21" s="149">
        <f>'G-4A(CR47)'!F10</f>
        <v>5.5</v>
      </c>
      <c r="C21" s="149">
        <f>'G-4A(CR47)'!F11</f>
        <v>10</v>
      </c>
      <c r="D21" s="149">
        <f>'G-4A(CR47)'!F12</f>
        <v>8</v>
      </c>
      <c r="E21" s="149">
        <f>'G-4A(CR47)'!F13</f>
        <v>14</v>
      </c>
      <c r="F21" s="149">
        <f>'G-4A(CR47)'!F14</f>
        <v>9.5</v>
      </c>
      <c r="G21" s="149">
        <f>'G-4A(CR47)'!F15</f>
        <v>10.5</v>
      </c>
      <c r="H21" s="149">
        <f>'G-4A(CR47)'!F16</f>
        <v>17.5</v>
      </c>
      <c r="I21" s="149">
        <f>'G-4A(CR47)'!F17</f>
        <v>12.5</v>
      </c>
      <c r="J21" s="149">
        <f>'G-4A(CR47)'!F18</f>
        <v>13</v>
      </c>
      <c r="K21" s="149">
        <f>'G-4A(CR47)'!F19</f>
        <v>6</v>
      </c>
      <c r="L21" s="150"/>
      <c r="M21" s="149">
        <f>'G-4A(CR47)'!F20</f>
        <v>11</v>
      </c>
      <c r="N21" s="149">
        <f>'G-4A(CR47)'!F21</f>
        <v>11</v>
      </c>
      <c r="O21" s="149">
        <f>'G-4A(CR47)'!F22</f>
        <v>16</v>
      </c>
      <c r="P21" s="149">
        <f>'G-4A(CR47)'!M10</f>
        <v>12</v>
      </c>
      <c r="Q21" s="149">
        <f>'G-4A(CR47)'!M11</f>
        <v>7.5</v>
      </c>
      <c r="R21" s="149">
        <f>'G-4A(CR47)'!M12</f>
        <v>11</v>
      </c>
      <c r="S21" s="149">
        <f>'G-4A(CR47)'!M13</f>
        <v>12</v>
      </c>
      <c r="T21" s="149">
        <f>'G-4A(CR47)'!M14</f>
        <v>8</v>
      </c>
      <c r="U21" s="149">
        <f>'G-4A(CR47)'!M15</f>
        <v>6.5</v>
      </c>
      <c r="V21" s="149">
        <f>'G-4A(CR47)'!M16</f>
        <v>9</v>
      </c>
      <c r="W21" s="149">
        <f>'G-4A(CR47)'!M17</f>
        <v>16</v>
      </c>
      <c r="X21" s="149">
        <f>'G-4A(CR47)'!M18</f>
        <v>13</v>
      </c>
      <c r="Y21" s="149">
        <f>'G-4A(CR47)'!M19</f>
        <v>14</v>
      </c>
      <c r="Z21" s="149">
        <f>'G-4A(CR47)'!M20</f>
        <v>18.5</v>
      </c>
      <c r="AA21" s="149">
        <f>'G-4A(CR47)'!M21</f>
        <v>10</v>
      </c>
      <c r="AB21" s="149">
        <f>'G-4A(CR47)'!M22</f>
        <v>26</v>
      </c>
      <c r="AC21" s="150"/>
      <c r="AD21" s="149">
        <f>'G-4A(CR47)'!T10</f>
        <v>8</v>
      </c>
      <c r="AE21" s="149">
        <f>'G-4A(CR47)'!T11</f>
        <v>4.5</v>
      </c>
      <c r="AF21" s="149">
        <f>'G-4A(CR47)'!T12</f>
        <v>15</v>
      </c>
      <c r="AG21" s="149">
        <f>'G-4A(CR47)'!T13</f>
        <v>11</v>
      </c>
      <c r="AH21" s="149">
        <f>'G-4A(CR47)'!T14</f>
        <v>17</v>
      </c>
      <c r="AI21" s="149">
        <f>'G-4A(CR47)'!T15</f>
        <v>11.5</v>
      </c>
      <c r="AJ21" s="149">
        <f>'G-4A(CR47)'!T16</f>
        <v>15.5</v>
      </c>
      <c r="AK21" s="149">
        <f>'G-4A(CR47)'!T17</f>
        <v>12</v>
      </c>
      <c r="AL21" s="149">
        <f>'G-4A(CR47)'!T18</f>
        <v>17.5</v>
      </c>
      <c r="AM21" s="149">
        <f>'G-4A(CR47)'!T19</f>
        <v>19.5</v>
      </c>
      <c r="AN21" s="149">
        <f>'G-4A(CR47)'!T20</f>
        <v>12</v>
      </c>
      <c r="AO21" s="149">
        <f>'G-4A(CR47)'!T21</f>
        <v>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37.5</v>
      </c>
      <c r="F22" s="149">
        <f t="shared" ref="F22:K22" si="21">C21+D21+E21+F21</f>
        <v>41.5</v>
      </c>
      <c r="G22" s="149">
        <f t="shared" si="21"/>
        <v>42</v>
      </c>
      <c r="H22" s="149">
        <f t="shared" si="21"/>
        <v>51.5</v>
      </c>
      <c r="I22" s="149">
        <f t="shared" si="21"/>
        <v>50</v>
      </c>
      <c r="J22" s="149">
        <f t="shared" si="21"/>
        <v>53.5</v>
      </c>
      <c r="K22" s="149">
        <f t="shared" si="21"/>
        <v>49</v>
      </c>
      <c r="L22" s="150"/>
      <c r="M22" s="149"/>
      <c r="N22" s="149"/>
      <c r="O22" s="149"/>
      <c r="P22" s="149">
        <f>M21+N21+O21+P21</f>
        <v>50</v>
      </c>
      <c r="Q22" s="149">
        <f t="shared" ref="Q22:AB22" si="22">N21+O21+P21+Q21</f>
        <v>46.5</v>
      </c>
      <c r="R22" s="149">
        <f t="shared" si="22"/>
        <v>46.5</v>
      </c>
      <c r="S22" s="149">
        <f t="shared" si="22"/>
        <v>42.5</v>
      </c>
      <c r="T22" s="149">
        <f t="shared" si="22"/>
        <v>38.5</v>
      </c>
      <c r="U22" s="149">
        <f t="shared" si="22"/>
        <v>37.5</v>
      </c>
      <c r="V22" s="149">
        <f t="shared" si="22"/>
        <v>35.5</v>
      </c>
      <c r="W22" s="149">
        <f t="shared" si="22"/>
        <v>39.5</v>
      </c>
      <c r="X22" s="149">
        <f t="shared" si="22"/>
        <v>44.5</v>
      </c>
      <c r="Y22" s="149">
        <f t="shared" si="22"/>
        <v>52</v>
      </c>
      <c r="Z22" s="149">
        <f t="shared" si="22"/>
        <v>61.5</v>
      </c>
      <c r="AA22" s="149">
        <f t="shared" si="22"/>
        <v>55.5</v>
      </c>
      <c r="AB22" s="149">
        <f t="shared" si="22"/>
        <v>68.5</v>
      </c>
      <c r="AC22" s="150"/>
      <c r="AD22" s="149"/>
      <c r="AE22" s="149"/>
      <c r="AF22" s="149"/>
      <c r="AG22" s="149">
        <f>AD21+AE21+AF21+AG21</f>
        <v>38.5</v>
      </c>
      <c r="AH22" s="149">
        <f t="shared" ref="AH22:AO22" si="23">AE21+AF21+AG21+AH21</f>
        <v>47.5</v>
      </c>
      <c r="AI22" s="149">
        <f t="shared" si="23"/>
        <v>54.5</v>
      </c>
      <c r="AJ22" s="149">
        <f t="shared" si="23"/>
        <v>55</v>
      </c>
      <c r="AK22" s="149">
        <f t="shared" si="23"/>
        <v>56</v>
      </c>
      <c r="AL22" s="149">
        <f t="shared" si="23"/>
        <v>56.5</v>
      </c>
      <c r="AM22" s="149">
        <f t="shared" si="23"/>
        <v>64.5</v>
      </c>
      <c r="AN22" s="149">
        <f t="shared" si="23"/>
        <v>61</v>
      </c>
      <c r="AO22" s="149">
        <f t="shared" si="23"/>
        <v>58.5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1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1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1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7" t="s">
        <v>101</v>
      </c>
      <c r="U24" s="24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1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1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1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7" t="s">
        <v>101</v>
      </c>
      <c r="U28" s="24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56</v>
      </c>
      <c r="C29" s="149">
        <f t="shared" ref="C29:K29" si="27">C13+C17+C21+C25</f>
        <v>64</v>
      </c>
      <c r="D29" s="149">
        <f t="shared" si="27"/>
        <v>78.5</v>
      </c>
      <c r="E29" s="149">
        <f t="shared" si="27"/>
        <v>66</v>
      </c>
      <c r="F29" s="149">
        <f t="shared" si="27"/>
        <v>47.5</v>
      </c>
      <c r="G29" s="149">
        <f t="shared" si="27"/>
        <v>37</v>
      </c>
      <c r="H29" s="149">
        <f t="shared" si="27"/>
        <v>58.5</v>
      </c>
      <c r="I29" s="149">
        <f t="shared" si="27"/>
        <v>49</v>
      </c>
      <c r="J29" s="149">
        <f t="shared" si="27"/>
        <v>42.5</v>
      </c>
      <c r="K29" s="149">
        <f t="shared" si="27"/>
        <v>45.5</v>
      </c>
      <c r="L29" s="150"/>
      <c r="M29" s="149">
        <f>M13+M17+M21+M25</f>
        <v>49.5</v>
      </c>
      <c r="N29" s="149">
        <f t="shared" ref="N29:AB29" si="28">N13+N17+N21+N25</f>
        <v>47</v>
      </c>
      <c r="O29" s="149">
        <f t="shared" si="28"/>
        <v>58</v>
      </c>
      <c r="P29" s="149">
        <f t="shared" si="28"/>
        <v>61.5</v>
      </c>
      <c r="Q29" s="149">
        <f t="shared" si="28"/>
        <v>80</v>
      </c>
      <c r="R29" s="149">
        <f t="shared" si="28"/>
        <v>73.5</v>
      </c>
      <c r="S29" s="149">
        <f t="shared" si="28"/>
        <v>68.5</v>
      </c>
      <c r="T29" s="149">
        <f t="shared" si="28"/>
        <v>60.5</v>
      </c>
      <c r="U29" s="149">
        <f t="shared" si="28"/>
        <v>62.5</v>
      </c>
      <c r="V29" s="149">
        <f t="shared" si="28"/>
        <v>68</v>
      </c>
      <c r="W29" s="149">
        <f t="shared" si="28"/>
        <v>78</v>
      </c>
      <c r="X29" s="149">
        <f t="shared" si="28"/>
        <v>70.5</v>
      </c>
      <c r="Y29" s="149">
        <f t="shared" si="28"/>
        <v>77.5</v>
      </c>
      <c r="Z29" s="149">
        <f t="shared" si="28"/>
        <v>67.5</v>
      </c>
      <c r="AA29" s="149">
        <f t="shared" si="28"/>
        <v>64</v>
      </c>
      <c r="AB29" s="149">
        <f t="shared" si="28"/>
        <v>70</v>
      </c>
      <c r="AC29" s="150"/>
      <c r="AD29" s="149">
        <f>AD13+AD17+AD21+AD25</f>
        <v>70</v>
      </c>
      <c r="AE29" s="149">
        <f t="shared" ref="AE29:AO29" si="29">AE13+AE17+AE21+AE25</f>
        <v>61.5</v>
      </c>
      <c r="AF29" s="149">
        <f t="shared" si="29"/>
        <v>57</v>
      </c>
      <c r="AG29" s="149">
        <f t="shared" si="29"/>
        <v>58</v>
      </c>
      <c r="AH29" s="149">
        <f t="shared" si="29"/>
        <v>53.5</v>
      </c>
      <c r="AI29" s="149">
        <f t="shared" si="29"/>
        <v>63</v>
      </c>
      <c r="AJ29" s="149">
        <f t="shared" si="29"/>
        <v>53</v>
      </c>
      <c r="AK29" s="149">
        <f t="shared" si="29"/>
        <v>70</v>
      </c>
      <c r="AL29" s="149">
        <f t="shared" si="29"/>
        <v>59</v>
      </c>
      <c r="AM29" s="149">
        <f t="shared" si="29"/>
        <v>66.5</v>
      </c>
      <c r="AN29" s="149">
        <f t="shared" si="29"/>
        <v>54</v>
      </c>
      <c r="AO29" s="149">
        <f t="shared" si="29"/>
        <v>47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264.5</v>
      </c>
      <c r="F30" s="149">
        <f t="shared" ref="F30:K30" si="30">C29+D29+E29+F29</f>
        <v>256</v>
      </c>
      <c r="G30" s="149">
        <f t="shared" si="30"/>
        <v>229</v>
      </c>
      <c r="H30" s="149">
        <f t="shared" si="30"/>
        <v>209</v>
      </c>
      <c r="I30" s="149">
        <f t="shared" si="30"/>
        <v>192</v>
      </c>
      <c r="J30" s="149">
        <f t="shared" si="30"/>
        <v>187</v>
      </c>
      <c r="K30" s="149">
        <f t="shared" si="30"/>
        <v>195.5</v>
      </c>
      <c r="L30" s="150"/>
      <c r="M30" s="149"/>
      <c r="N30" s="149"/>
      <c r="O30" s="149"/>
      <c r="P30" s="149">
        <f>M29+N29+O29+P29</f>
        <v>216</v>
      </c>
      <c r="Q30" s="149">
        <f t="shared" ref="Q30:AB30" si="31">N29+O29+P29+Q29</f>
        <v>246.5</v>
      </c>
      <c r="R30" s="149">
        <f t="shared" si="31"/>
        <v>273</v>
      </c>
      <c r="S30" s="149">
        <f t="shared" si="31"/>
        <v>283.5</v>
      </c>
      <c r="T30" s="149">
        <f t="shared" si="31"/>
        <v>282.5</v>
      </c>
      <c r="U30" s="149">
        <f t="shared" si="31"/>
        <v>265</v>
      </c>
      <c r="V30" s="149">
        <f t="shared" si="31"/>
        <v>259.5</v>
      </c>
      <c r="W30" s="149">
        <f t="shared" si="31"/>
        <v>269</v>
      </c>
      <c r="X30" s="149">
        <f t="shared" si="31"/>
        <v>279</v>
      </c>
      <c r="Y30" s="149">
        <f t="shared" si="31"/>
        <v>294</v>
      </c>
      <c r="Z30" s="149">
        <f t="shared" si="31"/>
        <v>293.5</v>
      </c>
      <c r="AA30" s="149">
        <f t="shared" si="31"/>
        <v>279.5</v>
      </c>
      <c r="AB30" s="149">
        <f t="shared" si="31"/>
        <v>279</v>
      </c>
      <c r="AC30" s="150"/>
      <c r="AD30" s="149"/>
      <c r="AE30" s="149"/>
      <c r="AF30" s="149"/>
      <c r="AG30" s="149">
        <f>AD29+AE29+AF29+AG29</f>
        <v>246.5</v>
      </c>
      <c r="AH30" s="149">
        <f t="shared" ref="AH30:AO30" si="32">AE29+AF29+AG29+AH29</f>
        <v>230</v>
      </c>
      <c r="AI30" s="149">
        <f t="shared" si="32"/>
        <v>231.5</v>
      </c>
      <c r="AJ30" s="149">
        <f t="shared" si="32"/>
        <v>227.5</v>
      </c>
      <c r="AK30" s="149">
        <f t="shared" si="32"/>
        <v>239.5</v>
      </c>
      <c r="AL30" s="149">
        <f t="shared" si="32"/>
        <v>245</v>
      </c>
      <c r="AM30" s="149">
        <f t="shared" si="32"/>
        <v>248.5</v>
      </c>
      <c r="AN30" s="149">
        <f t="shared" si="32"/>
        <v>249.5</v>
      </c>
      <c r="AO30" s="149">
        <f t="shared" si="32"/>
        <v>226.5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8"/>
      <c r="R32" s="248"/>
      <c r="S32" s="248"/>
      <c r="T32" s="248"/>
      <c r="U32" s="24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G-4(CR46)</vt:lpstr>
      <vt:lpstr>G-4A(CR47)</vt:lpstr>
      <vt:lpstr>G-Totales</vt:lpstr>
      <vt:lpstr>DIRECCIONALIDAD</vt:lpstr>
      <vt:lpstr>DIAGRAMA DE VOL</vt:lpstr>
      <vt:lpstr>'G-4(CR46)'!Área_de_impresión</vt:lpstr>
      <vt:lpstr>'G-4A(CR47)'!Área_de_impresión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2018-01-25T22:09:19Z</dcterms:modified>
</cp:coreProperties>
</file>