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45 - CR 5 SUR - TRANSMETRO\"/>
    </mc:Choice>
  </mc:AlternateContent>
  <bookViews>
    <workbookView xWindow="240" yWindow="90" windowWidth="9135" windowHeight="4965" tabRatio="736" firstSheet="4" activeTab="6"/>
  </bookViews>
  <sheets>
    <sheet name="G-1" sheetId="4678" r:id="rId1"/>
    <sheet name="G-1 TRANSMETRO" sheetId="4684" r:id="rId2"/>
    <sheet name="G-2" sheetId="4686" r:id="rId3"/>
    <sheet name="G-2 TRANSMETRO" sheetId="4677" r:id="rId4"/>
    <sheet name="G-Totales" sheetId="4681" r:id="rId5"/>
    <sheet name="DIRECCIONALIDAD" sheetId="4689" state="hidden" r:id="rId6"/>
    <sheet name="DIAGRAMA DE VOL" sheetId="4688" r:id="rId7"/>
  </sheets>
  <definedNames>
    <definedName name="_xlnm.Print_Area" localSheetId="0">'G-1'!$A$1:$U$56</definedName>
    <definedName name="_xlnm.Print_Area" localSheetId="1">'G-1 TRANSMETRO'!$A$1:$U$58</definedName>
    <definedName name="_xlnm.Print_Area" localSheetId="2">'G-2'!$A$1:$U$58</definedName>
    <definedName name="_xlnm.Print_Area" localSheetId="3">'G-2 TRANSMETRO'!$A$1:$U$58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L22" i="4688" l="1"/>
  <c r="BZ19" i="4688" s="1"/>
  <c r="AN22" i="4688"/>
  <c r="CB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<sst xmlns="http://schemas.openxmlformats.org/spreadsheetml/2006/main" count="753" uniqueCount="156">
  <si>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</si>
  <si>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</si>
  <si>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</si>
  <si>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</si>
  <si>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</si>
  <si>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</si>
  <si>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</si>
  <si>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</si>
  <si>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</si>
  <si>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</si>
  <si>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</si>
  <si>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</si>
  <si>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</si>
  <si>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</si>
  <si>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</si>
  <si>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</si>
  <si>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</si>
  <si>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</si>
  <si>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</si>
  <si>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</si>
  <si>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</si>
  <si>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</si>
  <si>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</si>
  <si>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</si>
  <si>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</si>
  <si>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</si>
  <si>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</si>
  <si>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</si>
  <si>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</si>
  <si>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</si>
  <si>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</si>
  <si>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</si>
  <si>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</si>
  <si>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</si>
  <si>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</si>
  <si>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</si>
  <si>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</si>
  <si>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</si>
  <si>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</si>
  <si>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</si>
  <si>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</si>
  <si>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</si>
  <si>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</si>
  <si>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</si>
  <si>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</si>
  <si>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</si>
  <si>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</si>
  <si>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</si>
  <si>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</si>
  <si>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</si>
  <si>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</si>
  <si>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</si>
  <si>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</si>
  <si>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</si>
  <si>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</si>
  <si>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</si>
  <si>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</si>
  <si>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</si>
  <si>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</si>
  <si>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</si>
  <si>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</si>
  <si>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</si>
  <si>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</si>
  <si>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</si>
  <si>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</si>
  <si>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</si>
  <si>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</si>
  <si>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</si>
  <si>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</si>
  <si>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</si>
  <si>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</si>
  <si>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</si>
  <si>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</si>
  <si>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</si>
  <si>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</si>
  <si>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</si>
  <si>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</si>
  <si>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</si>
  <si>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</si>
  <si>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</si>
  <si>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</si>
  <si>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</si>
  <si>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</si>
  <si>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</si>
  <si>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</si>
  <si>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</si>
  <si>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</si>
  <si>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</si>
  <si>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</si>
  <si>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</si>
  <si>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</si>
  <si>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</si>
  <si>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</si>
  <si>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</si>
  <si>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</si>
  <si>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</si>
  <si>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</si>
  <si>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</si>
  <si>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</si>
  <si>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</si>
  <si>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</si>
  <si>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</si>
  <si>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</si>
  <si>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</si>
  <si>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</si>
  <si>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</si>
  <si>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</si>
  <si>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</si>
  <si>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</si>
  <si>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</si>
  <si>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</si>
  <si>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</si>
  <si>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</si>
  <si>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</si>
  <si>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</si>
  <si>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</si>
  <si>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</si>
  <si>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</si>
  <si>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</si>
  <si>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</si>
  <si>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</si>
  <si>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</si>
  <si>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</si>
  <si>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</si>
  <si>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</si>
  <si>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</si>
  <si>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</si>
  <si>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</si>
  <si>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</si>
  <si>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</si>
  <si>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</si>
  <si>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</si>
  <si>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</si>
  <si>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</si>
  <si>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</si>
  <si>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</si>
  <si>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</si>
  <si>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</si>
  <si>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</si>
  <si>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</si>
  <si>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</si>
  <si>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</si>
  <si>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</si>
  <si>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</si>
  <si>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</si>
  <si>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</si>
  <si>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</si>
  <si>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45 - CR 5 SUR</t>
  </si>
  <si>
    <t>GEOVANNIS GONZALEZ</t>
  </si>
  <si>
    <t>45-5SUR</t>
  </si>
  <si>
    <t>18:00 -19:00</t>
  </si>
  <si>
    <t>1 (N-S)TRANSMETRO</t>
  </si>
  <si>
    <t>IVAN FONSECA</t>
  </si>
  <si>
    <t>ADOLFREDO FLOREZ</t>
  </si>
  <si>
    <t>JULIO VASQUEZ</t>
  </si>
  <si>
    <t>2(S-N)TRANSMETRO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</si>
</sst>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200.5</c:v>
                </c:pt>
                <c:pt idx="1">
                  <c:v>217.5</c:v>
                </c:pt>
                <c:pt idx="2">
                  <c:v>206.5</c:v>
                </c:pt>
                <c:pt idx="3">
                  <c:v>238.5</c:v>
                </c:pt>
                <c:pt idx="4">
                  <c:v>210</c:v>
                </c:pt>
                <c:pt idx="5">
                  <c:v>248.5</c:v>
                </c:pt>
                <c:pt idx="6">
                  <c:v>250</c:v>
                </c:pt>
                <c:pt idx="7">
                  <c:v>229.5</c:v>
                </c:pt>
                <c:pt idx="8">
                  <c:v>217</c:v>
                </c:pt>
                <c:pt idx="9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7288"/>
        <c:axId val="174911504"/>
      </c:barChart>
      <c:catAx>
        <c:axId val="17490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1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 TRANSMETRO'!$A$10:$A$19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 TRANSMETRO'!$F$10:$F$19</c:f>
              <c:numCache>
                <c:formatCode>0</c:formatCode>
                <c:ptCount val="10"/>
                <c:pt idx="0">
                  <c:v>42</c:v>
                </c:pt>
                <c:pt idx="1">
                  <c:v>44</c:v>
                </c:pt>
                <c:pt idx="2">
                  <c:v>36</c:v>
                </c:pt>
                <c:pt idx="3">
                  <c:v>30</c:v>
                </c:pt>
                <c:pt idx="4">
                  <c:v>20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16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985744"/>
        <c:axId val="176252592"/>
      </c:barChart>
      <c:catAx>
        <c:axId val="10498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98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 TRANSMETRO'!$O$10:$O$21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 TRANSMETRO'!$T$10:$T$21</c:f>
              <c:numCache>
                <c:formatCode>0</c:formatCode>
                <c:ptCount val="12"/>
                <c:pt idx="0">
                  <c:v>16</c:v>
                </c:pt>
                <c:pt idx="1">
                  <c:v>12</c:v>
                </c:pt>
                <c:pt idx="2">
                  <c:v>8</c:v>
                </c:pt>
                <c:pt idx="3">
                  <c:v>22</c:v>
                </c:pt>
                <c:pt idx="4">
                  <c:v>28</c:v>
                </c:pt>
                <c:pt idx="5">
                  <c:v>22</c:v>
                </c:pt>
                <c:pt idx="6">
                  <c:v>20</c:v>
                </c:pt>
                <c:pt idx="7">
                  <c:v>28</c:v>
                </c:pt>
                <c:pt idx="8">
                  <c:v>30</c:v>
                </c:pt>
                <c:pt idx="9">
                  <c:v>34</c:v>
                </c:pt>
                <c:pt idx="10">
                  <c:v>30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3376"/>
        <c:axId val="176253768"/>
      </c:barChart>
      <c:catAx>
        <c:axId val="1762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 TRANSMETRO'!$F$20:$F$22,'G-2 TRANSMETRO'!$M$10:$M$22)</c:f>
              <c:numCache>
                <c:formatCode>0</c:formatCode>
                <c:ptCount val="16"/>
                <c:pt idx="0">
                  <c:v>16</c:v>
                </c:pt>
                <c:pt idx="1">
                  <c:v>18</c:v>
                </c:pt>
                <c:pt idx="2">
                  <c:v>12</c:v>
                </c:pt>
                <c:pt idx="3">
                  <c:v>10</c:v>
                </c:pt>
                <c:pt idx="4">
                  <c:v>14</c:v>
                </c:pt>
                <c:pt idx="5">
                  <c:v>12</c:v>
                </c:pt>
                <c:pt idx="6">
                  <c:v>12</c:v>
                </c:pt>
                <c:pt idx="7">
                  <c:v>16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8</c:v>
                </c:pt>
                <c:pt idx="12">
                  <c:v>12</c:v>
                </c:pt>
                <c:pt idx="13">
                  <c:v>10</c:v>
                </c:pt>
                <c:pt idx="14">
                  <c:v>16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4552"/>
        <c:axId val="176254944"/>
      </c:barChart>
      <c:catAx>
        <c:axId val="17625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626</c:v>
                </c:pt>
                <c:pt idx="1">
                  <c:v>693.5</c:v>
                </c:pt>
                <c:pt idx="2">
                  <c:v>636</c:v>
                </c:pt>
                <c:pt idx="3">
                  <c:v>601</c:v>
                </c:pt>
                <c:pt idx="4">
                  <c:v>529.5</c:v>
                </c:pt>
                <c:pt idx="5">
                  <c:v>557.5</c:v>
                </c:pt>
                <c:pt idx="6">
                  <c:v>570.5</c:v>
                </c:pt>
                <c:pt idx="7">
                  <c:v>530.5</c:v>
                </c:pt>
                <c:pt idx="8">
                  <c:v>527.5</c:v>
                </c:pt>
                <c:pt idx="9">
                  <c:v>584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5728"/>
        <c:axId val="176256120"/>
      </c:barChart>
      <c:catAx>
        <c:axId val="17625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565.5</c:v>
                </c:pt>
                <c:pt idx="1">
                  <c:v>587</c:v>
                </c:pt>
                <c:pt idx="2">
                  <c:v>613.5</c:v>
                </c:pt>
                <c:pt idx="3">
                  <c:v>597.5</c:v>
                </c:pt>
                <c:pt idx="4">
                  <c:v>652.5</c:v>
                </c:pt>
                <c:pt idx="5">
                  <c:v>614.5</c:v>
                </c:pt>
                <c:pt idx="6">
                  <c:v>715</c:v>
                </c:pt>
                <c:pt idx="7">
                  <c:v>737.5</c:v>
                </c:pt>
                <c:pt idx="8">
                  <c:v>807.5</c:v>
                </c:pt>
                <c:pt idx="9">
                  <c:v>732.5</c:v>
                </c:pt>
                <c:pt idx="10">
                  <c:v>738.5</c:v>
                </c:pt>
                <c:pt idx="11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441200"/>
        <c:axId val="202441592"/>
      </c:barChart>
      <c:catAx>
        <c:axId val="20244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4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4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4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531.5</c:v>
                </c:pt>
                <c:pt idx="1">
                  <c:v>589.5</c:v>
                </c:pt>
                <c:pt idx="2">
                  <c:v>537.5</c:v>
                </c:pt>
                <c:pt idx="3">
                  <c:v>523.5</c:v>
                </c:pt>
                <c:pt idx="4">
                  <c:v>610</c:v>
                </c:pt>
                <c:pt idx="5">
                  <c:v>613</c:v>
                </c:pt>
                <c:pt idx="6">
                  <c:v>640</c:v>
                </c:pt>
                <c:pt idx="7">
                  <c:v>585.5</c:v>
                </c:pt>
                <c:pt idx="8">
                  <c:v>545.5</c:v>
                </c:pt>
                <c:pt idx="9">
                  <c:v>533</c:v>
                </c:pt>
                <c:pt idx="10">
                  <c:v>517.5</c:v>
                </c:pt>
                <c:pt idx="11">
                  <c:v>624.5</c:v>
                </c:pt>
                <c:pt idx="12">
                  <c:v>615</c:v>
                </c:pt>
                <c:pt idx="13">
                  <c:v>650.5</c:v>
                </c:pt>
                <c:pt idx="14">
                  <c:v>630.5</c:v>
                </c:pt>
                <c:pt idx="15">
                  <c:v>585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442376"/>
        <c:axId val="202442768"/>
      </c:barChart>
      <c:catAx>
        <c:axId val="20244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4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4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4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863</c:v>
                </c:pt>
                <c:pt idx="4">
                  <c:v>872.5</c:v>
                </c:pt>
                <c:pt idx="5">
                  <c:v>903.5</c:v>
                </c:pt>
                <c:pt idx="6">
                  <c:v>947</c:v>
                </c:pt>
                <c:pt idx="7">
                  <c:v>938</c:v>
                </c:pt>
                <c:pt idx="8">
                  <c:v>945</c:v>
                </c:pt>
                <c:pt idx="9">
                  <c:v>925</c:v>
                </c:pt>
                <c:pt idx="13">
                  <c:v>895</c:v>
                </c:pt>
                <c:pt idx="14">
                  <c:v>909</c:v>
                </c:pt>
                <c:pt idx="15">
                  <c:v>915.5</c:v>
                </c:pt>
                <c:pt idx="16">
                  <c:v>961.5</c:v>
                </c:pt>
                <c:pt idx="17">
                  <c:v>1035</c:v>
                </c:pt>
                <c:pt idx="18">
                  <c:v>1026.5</c:v>
                </c:pt>
                <c:pt idx="19">
                  <c:v>987</c:v>
                </c:pt>
                <c:pt idx="20">
                  <c:v>896</c:v>
                </c:pt>
                <c:pt idx="21">
                  <c:v>877.5</c:v>
                </c:pt>
                <c:pt idx="22">
                  <c:v>864</c:v>
                </c:pt>
                <c:pt idx="23">
                  <c:v>908.5</c:v>
                </c:pt>
                <c:pt idx="24">
                  <c:v>1012</c:v>
                </c:pt>
                <c:pt idx="25">
                  <c:v>1014</c:v>
                </c:pt>
                <c:pt idx="29">
                  <c:v>1064.5</c:v>
                </c:pt>
                <c:pt idx="30">
                  <c:v>1057</c:v>
                </c:pt>
                <c:pt idx="31">
                  <c:v>1020</c:v>
                </c:pt>
                <c:pt idx="32">
                  <c:v>1025</c:v>
                </c:pt>
                <c:pt idx="33">
                  <c:v>1036.5</c:v>
                </c:pt>
                <c:pt idx="34">
                  <c:v>1110</c:v>
                </c:pt>
                <c:pt idx="35">
                  <c:v>1160</c:v>
                </c:pt>
                <c:pt idx="36">
                  <c:v>1220</c:v>
                </c:pt>
                <c:pt idx="37">
                  <c:v>1253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92</c:v>
                </c:pt>
                <c:pt idx="4">
                  <c:v>104</c:v>
                </c:pt>
                <c:pt idx="5">
                  <c:v>106</c:v>
                </c:pt>
                <c:pt idx="6">
                  <c:v>116</c:v>
                </c:pt>
                <c:pt idx="7">
                  <c:v>102</c:v>
                </c:pt>
                <c:pt idx="8">
                  <c:v>86</c:v>
                </c:pt>
                <c:pt idx="9">
                  <c:v>80</c:v>
                </c:pt>
                <c:pt idx="13">
                  <c:v>56</c:v>
                </c:pt>
                <c:pt idx="14">
                  <c:v>52</c:v>
                </c:pt>
                <c:pt idx="15">
                  <c:v>48</c:v>
                </c:pt>
                <c:pt idx="16">
                  <c:v>44</c:v>
                </c:pt>
                <c:pt idx="17">
                  <c:v>50</c:v>
                </c:pt>
                <c:pt idx="18">
                  <c:v>46</c:v>
                </c:pt>
                <c:pt idx="19">
                  <c:v>48</c:v>
                </c:pt>
                <c:pt idx="20">
                  <c:v>52</c:v>
                </c:pt>
                <c:pt idx="21">
                  <c:v>52</c:v>
                </c:pt>
                <c:pt idx="22">
                  <c:v>56</c:v>
                </c:pt>
                <c:pt idx="23">
                  <c:v>58</c:v>
                </c:pt>
                <c:pt idx="24">
                  <c:v>54</c:v>
                </c:pt>
                <c:pt idx="25">
                  <c:v>54</c:v>
                </c:pt>
                <c:pt idx="29">
                  <c:v>86</c:v>
                </c:pt>
                <c:pt idx="30">
                  <c:v>86</c:v>
                </c:pt>
                <c:pt idx="31">
                  <c:v>94</c:v>
                </c:pt>
                <c:pt idx="32">
                  <c:v>96</c:v>
                </c:pt>
                <c:pt idx="33">
                  <c:v>106</c:v>
                </c:pt>
                <c:pt idx="34">
                  <c:v>126</c:v>
                </c:pt>
                <c:pt idx="35">
                  <c:v>136</c:v>
                </c:pt>
                <c:pt idx="36">
                  <c:v>144</c:v>
                </c:pt>
                <c:pt idx="37">
                  <c:v>130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1449.5</c:v>
                </c:pt>
                <c:pt idx="4">
                  <c:v>1353.5</c:v>
                </c:pt>
                <c:pt idx="5">
                  <c:v>1210.5</c:v>
                </c:pt>
                <c:pt idx="6">
                  <c:v>1107.5</c:v>
                </c:pt>
                <c:pt idx="7">
                  <c:v>1072</c:v>
                </c:pt>
                <c:pt idx="8">
                  <c:v>1083</c:v>
                </c:pt>
                <c:pt idx="9">
                  <c:v>1143.5</c:v>
                </c:pt>
                <c:pt idx="13">
                  <c:v>1175</c:v>
                </c:pt>
                <c:pt idx="14">
                  <c:v>1245.5</c:v>
                </c:pt>
                <c:pt idx="15">
                  <c:v>1272.5</c:v>
                </c:pt>
                <c:pt idx="16">
                  <c:v>1333</c:v>
                </c:pt>
                <c:pt idx="17">
                  <c:v>1309.5</c:v>
                </c:pt>
                <c:pt idx="18">
                  <c:v>1261.5</c:v>
                </c:pt>
                <c:pt idx="19">
                  <c:v>1219</c:v>
                </c:pt>
                <c:pt idx="20">
                  <c:v>1185.5</c:v>
                </c:pt>
                <c:pt idx="21">
                  <c:v>1251</c:v>
                </c:pt>
                <c:pt idx="22">
                  <c:v>1328</c:v>
                </c:pt>
                <c:pt idx="23">
                  <c:v>1401</c:v>
                </c:pt>
                <c:pt idx="24">
                  <c:v>1408.5</c:v>
                </c:pt>
                <c:pt idx="25">
                  <c:v>1369</c:v>
                </c:pt>
                <c:pt idx="29">
                  <c:v>1155</c:v>
                </c:pt>
                <c:pt idx="30">
                  <c:v>1237.5</c:v>
                </c:pt>
                <c:pt idx="31">
                  <c:v>1284</c:v>
                </c:pt>
                <c:pt idx="32">
                  <c:v>1366.5</c:v>
                </c:pt>
                <c:pt idx="33">
                  <c:v>1479</c:v>
                </c:pt>
                <c:pt idx="34">
                  <c:v>1538.5</c:v>
                </c:pt>
                <c:pt idx="35">
                  <c:v>1584.5</c:v>
                </c:pt>
                <c:pt idx="36">
                  <c:v>1530</c:v>
                </c:pt>
                <c:pt idx="37">
                  <c:v>1356.5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152</c:v>
                </c:pt>
                <c:pt idx="4">
                  <c:v>130</c:v>
                </c:pt>
                <c:pt idx="5">
                  <c:v>104</c:v>
                </c:pt>
                <c:pt idx="6">
                  <c:v>88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3">
                  <c:v>56</c:v>
                </c:pt>
                <c:pt idx="14">
                  <c:v>54</c:v>
                </c:pt>
                <c:pt idx="15">
                  <c:v>48</c:v>
                </c:pt>
                <c:pt idx="16">
                  <c:v>48</c:v>
                </c:pt>
                <c:pt idx="17">
                  <c:v>54</c:v>
                </c:pt>
                <c:pt idx="18">
                  <c:v>50</c:v>
                </c:pt>
                <c:pt idx="19">
                  <c:v>50</c:v>
                </c:pt>
                <c:pt idx="20">
                  <c:v>48</c:v>
                </c:pt>
                <c:pt idx="21">
                  <c:v>40</c:v>
                </c:pt>
                <c:pt idx="22">
                  <c:v>42</c:v>
                </c:pt>
                <c:pt idx="23">
                  <c:v>40</c:v>
                </c:pt>
                <c:pt idx="24">
                  <c:v>46</c:v>
                </c:pt>
                <c:pt idx="25">
                  <c:v>44</c:v>
                </c:pt>
                <c:pt idx="29">
                  <c:v>58</c:v>
                </c:pt>
                <c:pt idx="30">
                  <c:v>70</c:v>
                </c:pt>
                <c:pt idx="31">
                  <c:v>80</c:v>
                </c:pt>
                <c:pt idx="32">
                  <c:v>92</c:v>
                </c:pt>
                <c:pt idx="33">
                  <c:v>98</c:v>
                </c:pt>
                <c:pt idx="34">
                  <c:v>100</c:v>
                </c:pt>
                <c:pt idx="35">
                  <c:v>112</c:v>
                </c:pt>
                <c:pt idx="36">
                  <c:v>122</c:v>
                </c:pt>
                <c:pt idx="37">
                  <c:v>114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2556.5</c:v>
                </c:pt>
                <c:pt idx="4">
                  <c:v>2460</c:v>
                </c:pt>
                <c:pt idx="5">
                  <c:v>2324</c:v>
                </c:pt>
                <c:pt idx="6">
                  <c:v>2258.5</c:v>
                </c:pt>
                <c:pt idx="7">
                  <c:v>2188</c:v>
                </c:pt>
                <c:pt idx="8">
                  <c:v>2186</c:v>
                </c:pt>
                <c:pt idx="9">
                  <c:v>2212.5</c:v>
                </c:pt>
                <c:pt idx="13">
                  <c:v>2182</c:v>
                </c:pt>
                <c:pt idx="14">
                  <c:v>2260.5</c:v>
                </c:pt>
                <c:pt idx="15">
                  <c:v>2284</c:v>
                </c:pt>
                <c:pt idx="16">
                  <c:v>2386.5</c:v>
                </c:pt>
                <c:pt idx="17">
                  <c:v>2448.5</c:v>
                </c:pt>
                <c:pt idx="18">
                  <c:v>2384</c:v>
                </c:pt>
                <c:pt idx="19">
                  <c:v>2304</c:v>
                </c:pt>
                <c:pt idx="20">
                  <c:v>2181.5</c:v>
                </c:pt>
                <c:pt idx="21">
                  <c:v>2220.5</c:v>
                </c:pt>
                <c:pt idx="22">
                  <c:v>2290</c:v>
                </c:pt>
                <c:pt idx="23">
                  <c:v>2407.5</c:v>
                </c:pt>
                <c:pt idx="24">
                  <c:v>2520.5</c:v>
                </c:pt>
                <c:pt idx="25">
                  <c:v>2481</c:v>
                </c:pt>
                <c:pt idx="29">
                  <c:v>2363.5</c:v>
                </c:pt>
                <c:pt idx="30">
                  <c:v>2450.5</c:v>
                </c:pt>
                <c:pt idx="31">
                  <c:v>2478</c:v>
                </c:pt>
                <c:pt idx="32">
                  <c:v>2579.5</c:v>
                </c:pt>
                <c:pt idx="33">
                  <c:v>2719.5</c:v>
                </c:pt>
                <c:pt idx="34">
                  <c:v>2874.5</c:v>
                </c:pt>
                <c:pt idx="35">
                  <c:v>2992.5</c:v>
                </c:pt>
                <c:pt idx="36">
                  <c:v>3016</c:v>
                </c:pt>
                <c:pt idx="37">
                  <c:v>2853.5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43552"/>
        <c:axId val="202443944"/>
      </c:lineChart>
      <c:catAx>
        <c:axId val="2024435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44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43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443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233</c:v>
                </c:pt>
                <c:pt idx="1">
                  <c:v>254</c:v>
                </c:pt>
                <c:pt idx="2">
                  <c:v>223</c:v>
                </c:pt>
                <c:pt idx="3">
                  <c:v>185</c:v>
                </c:pt>
                <c:pt idx="4">
                  <c:v>247</c:v>
                </c:pt>
                <c:pt idx="5">
                  <c:v>260.5</c:v>
                </c:pt>
                <c:pt idx="6">
                  <c:v>269</c:v>
                </c:pt>
                <c:pt idx="7">
                  <c:v>258.5</c:v>
                </c:pt>
                <c:pt idx="8">
                  <c:v>238.5</c:v>
                </c:pt>
                <c:pt idx="9">
                  <c:v>221</c:v>
                </c:pt>
                <c:pt idx="10">
                  <c:v>178</c:v>
                </c:pt>
                <c:pt idx="11">
                  <c:v>240</c:v>
                </c:pt>
                <c:pt idx="12">
                  <c:v>225</c:v>
                </c:pt>
                <c:pt idx="13">
                  <c:v>265.5</c:v>
                </c:pt>
                <c:pt idx="14">
                  <c:v>281.5</c:v>
                </c:pt>
                <c:pt idx="15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8528"/>
        <c:axId val="175068912"/>
      </c:barChart>
      <c:catAx>
        <c:axId val="17506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273</c:v>
                </c:pt>
                <c:pt idx="1">
                  <c:v>270.5</c:v>
                </c:pt>
                <c:pt idx="2">
                  <c:v>274.5</c:v>
                </c:pt>
                <c:pt idx="3">
                  <c:v>246.5</c:v>
                </c:pt>
                <c:pt idx="4">
                  <c:v>265.5</c:v>
                </c:pt>
                <c:pt idx="5">
                  <c:v>233.5</c:v>
                </c:pt>
                <c:pt idx="6">
                  <c:v>279.5</c:v>
                </c:pt>
                <c:pt idx="7">
                  <c:v>258</c:v>
                </c:pt>
                <c:pt idx="8">
                  <c:v>339</c:v>
                </c:pt>
                <c:pt idx="9">
                  <c:v>283.5</c:v>
                </c:pt>
                <c:pt idx="10">
                  <c:v>339.5</c:v>
                </c:pt>
                <c:pt idx="11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48528"/>
        <c:axId val="175048912"/>
      </c:barChart>
      <c:catAx>
        <c:axId val="17504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 TRANSMETRO'!$A$10:$A$19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 TRANSMETRO'!$F$10:$F$19</c:f>
              <c:numCache>
                <c:formatCode>0</c:formatCode>
                <c:ptCount val="10"/>
                <c:pt idx="0">
                  <c:v>20</c:v>
                </c:pt>
                <c:pt idx="1">
                  <c:v>18</c:v>
                </c:pt>
                <c:pt idx="2">
                  <c:v>24</c:v>
                </c:pt>
                <c:pt idx="3">
                  <c:v>30</c:v>
                </c:pt>
                <c:pt idx="4">
                  <c:v>32</c:v>
                </c:pt>
                <c:pt idx="5">
                  <c:v>20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72656"/>
        <c:axId val="175260560"/>
      </c:barChart>
      <c:catAx>
        <c:axId val="17437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TRANSMETRO'!$O$10:$O$21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 TRANSMETRO'!$T$10:$T$21</c:f>
              <c:numCache>
                <c:formatCode>0</c:formatCode>
                <c:ptCount val="12"/>
                <c:pt idx="0">
                  <c:v>16</c:v>
                </c:pt>
                <c:pt idx="1">
                  <c:v>20</c:v>
                </c:pt>
                <c:pt idx="2">
                  <c:v>24</c:v>
                </c:pt>
                <c:pt idx="3">
                  <c:v>26</c:v>
                </c:pt>
                <c:pt idx="4">
                  <c:v>16</c:v>
                </c:pt>
                <c:pt idx="5">
                  <c:v>28</c:v>
                </c:pt>
                <c:pt idx="6">
                  <c:v>26</c:v>
                </c:pt>
                <c:pt idx="7">
                  <c:v>36</c:v>
                </c:pt>
                <c:pt idx="8">
                  <c:v>36</c:v>
                </c:pt>
                <c:pt idx="9">
                  <c:v>38</c:v>
                </c:pt>
                <c:pt idx="10">
                  <c:v>34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74920"/>
        <c:axId val="175775304"/>
      </c:barChart>
      <c:catAx>
        <c:axId val="17577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7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 TRANSMETRO'!$F$20:$F$22,'G-1 TRANSMETRO'!$M$10:$M$22)</c:f>
              <c:numCache>
                <c:formatCode>0</c:formatCode>
                <c:ptCount val="16"/>
                <c:pt idx="0">
                  <c:v>18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14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12</c:v>
                </c:pt>
                <c:pt idx="10">
                  <c:v>16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3872"/>
        <c:axId val="175459296"/>
      </c:barChart>
      <c:catAx>
        <c:axId val="17546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363.5</c:v>
                </c:pt>
                <c:pt idx="1">
                  <c:v>414</c:v>
                </c:pt>
                <c:pt idx="2">
                  <c:v>369.5</c:v>
                </c:pt>
                <c:pt idx="3">
                  <c:v>302.5</c:v>
                </c:pt>
                <c:pt idx="4">
                  <c:v>267.5</c:v>
                </c:pt>
                <c:pt idx="5">
                  <c:v>271</c:v>
                </c:pt>
                <c:pt idx="6">
                  <c:v>266.5</c:v>
                </c:pt>
                <c:pt idx="7">
                  <c:v>267</c:v>
                </c:pt>
                <c:pt idx="8">
                  <c:v>278.5</c:v>
                </c:pt>
                <c:pt idx="9">
                  <c:v>331.5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0080"/>
        <c:axId val="175460472"/>
      </c:barChart>
      <c:catAx>
        <c:axId val="17546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6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260.5</c:v>
                </c:pt>
                <c:pt idx="1">
                  <c:v>284.5</c:v>
                </c:pt>
                <c:pt idx="2">
                  <c:v>307</c:v>
                </c:pt>
                <c:pt idx="3">
                  <c:v>303</c:v>
                </c:pt>
                <c:pt idx="4">
                  <c:v>343</c:v>
                </c:pt>
                <c:pt idx="5">
                  <c:v>331</c:v>
                </c:pt>
                <c:pt idx="6">
                  <c:v>389.5</c:v>
                </c:pt>
                <c:pt idx="7">
                  <c:v>415.5</c:v>
                </c:pt>
                <c:pt idx="8">
                  <c:v>402.5</c:v>
                </c:pt>
                <c:pt idx="9">
                  <c:v>377</c:v>
                </c:pt>
                <c:pt idx="10">
                  <c:v>335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8904"/>
        <c:axId val="175458512"/>
      </c:barChart>
      <c:catAx>
        <c:axId val="17545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264.5</c:v>
                </c:pt>
                <c:pt idx="1">
                  <c:v>303.5</c:v>
                </c:pt>
                <c:pt idx="2">
                  <c:v>286.5</c:v>
                </c:pt>
                <c:pt idx="3">
                  <c:v>320.5</c:v>
                </c:pt>
                <c:pt idx="4">
                  <c:v>335</c:v>
                </c:pt>
                <c:pt idx="5">
                  <c:v>330.5</c:v>
                </c:pt>
                <c:pt idx="6">
                  <c:v>347</c:v>
                </c:pt>
                <c:pt idx="7">
                  <c:v>297</c:v>
                </c:pt>
                <c:pt idx="8">
                  <c:v>287</c:v>
                </c:pt>
                <c:pt idx="9">
                  <c:v>288</c:v>
                </c:pt>
                <c:pt idx="10">
                  <c:v>313.5</c:v>
                </c:pt>
                <c:pt idx="11">
                  <c:v>362.5</c:v>
                </c:pt>
                <c:pt idx="12">
                  <c:v>364</c:v>
                </c:pt>
                <c:pt idx="13">
                  <c:v>361</c:v>
                </c:pt>
                <c:pt idx="14">
                  <c:v>321</c:v>
                </c:pt>
                <c:pt idx="15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1256"/>
        <c:axId val="175461648"/>
      </c:barChart>
      <c:catAx>
        <c:axId val="17546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6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147</v>
      </c>
      <c r="E5" s="171"/>
      <c r="F5" s="171"/>
      <c r="G5" s="171"/>
      <c r="H5" s="171"/>
      <c r="I5" s="161" t="s">
        <v>53</v>
      </c>
      <c r="J5" s="161"/>
      <c r="K5" s="161"/>
      <c r="L5" s="172" t="s">
        <v>149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148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43326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122</v>
      </c>
      <c r="C10" s="46">
        <v>101</v>
      </c>
      <c r="D10" s="46">
        <v>13</v>
      </c>
      <c r="E10" s="46">
        <v>5</v>
      </c>
      <c r="F10" s="6">
        <f t="shared" ref="F10:F22" si="0">B10*0.5+C10*1+D10*2+E10*2.5</f>
        <v>200.5</v>
      </c>
      <c r="G10" s="2"/>
      <c r="H10" s="19" t="s">
        <v>4</v>
      </c>
      <c r="I10" s="46">
        <v>86</v>
      </c>
      <c r="J10" s="46">
        <v>120</v>
      </c>
      <c r="K10" s="46">
        <v>6</v>
      </c>
      <c r="L10" s="46">
        <v>4</v>
      </c>
      <c r="M10" s="6">
        <f t="shared" ref="M10:M22" si="1">I10*0.5+J10*1+K10*2+L10*2.5</f>
        <v>185</v>
      </c>
      <c r="N10" s="9">
        <f>F20+F21+F22+M10</f>
        <v>895</v>
      </c>
      <c r="O10" s="19" t="s">
        <v>43</v>
      </c>
      <c r="P10" s="46">
        <v>133</v>
      </c>
      <c r="Q10" s="46">
        <v>177</v>
      </c>
      <c r="R10" s="46">
        <v>6</v>
      </c>
      <c r="S10" s="46">
        <v>7</v>
      </c>
      <c r="T10" s="6">
        <f t="shared" ref="T10:T21" si="2">P10*0.5+Q10*1+R10*2+S10*2.5</f>
        <v>273</v>
      </c>
      <c r="U10" s="36"/>
    </row>
    <row r="11" spans="1:21" ht="24" customHeight="1" x14ac:dyDescent="0.2">
      <c r="A11" s="18" t="s">
        <v>14</v>
      </c>
      <c r="B11" s="46">
        <v>112</v>
      </c>
      <c r="C11" s="46">
        <v>128</v>
      </c>
      <c r="D11" s="46">
        <v>13</v>
      </c>
      <c r="E11" s="46">
        <v>3</v>
      </c>
      <c r="F11" s="6">
        <f t="shared" si="0"/>
        <v>217.5</v>
      </c>
      <c r="G11" s="2"/>
      <c r="H11" s="19" t="s">
        <v>5</v>
      </c>
      <c r="I11" s="46">
        <v>114</v>
      </c>
      <c r="J11" s="46">
        <v>148</v>
      </c>
      <c r="K11" s="46">
        <v>11</v>
      </c>
      <c r="L11" s="46">
        <v>8</v>
      </c>
      <c r="M11" s="6">
        <f t="shared" si="1"/>
        <v>247</v>
      </c>
      <c r="N11" s="9">
        <f>F21+F22+M10+M11</f>
        <v>909</v>
      </c>
      <c r="O11" s="19" t="s">
        <v>44</v>
      </c>
      <c r="P11" s="46">
        <v>141</v>
      </c>
      <c r="Q11" s="46">
        <v>165</v>
      </c>
      <c r="R11" s="46">
        <v>5</v>
      </c>
      <c r="S11" s="46">
        <v>10</v>
      </c>
      <c r="T11" s="6">
        <f t="shared" si="2"/>
        <v>270.5</v>
      </c>
      <c r="U11" s="2"/>
    </row>
    <row r="12" spans="1:21" ht="24" customHeight="1" x14ac:dyDescent="0.2">
      <c r="A12" s="18" t="s">
        <v>17</v>
      </c>
      <c r="B12" s="46">
        <v>99</v>
      </c>
      <c r="C12" s="46">
        <v>129</v>
      </c>
      <c r="D12" s="46">
        <v>9</v>
      </c>
      <c r="E12" s="46">
        <v>4</v>
      </c>
      <c r="F12" s="6">
        <f t="shared" si="0"/>
        <v>206.5</v>
      </c>
      <c r="G12" s="2"/>
      <c r="H12" s="19" t="s">
        <v>6</v>
      </c>
      <c r="I12" s="46">
        <v>119</v>
      </c>
      <c r="J12" s="46">
        <v>169</v>
      </c>
      <c r="K12" s="46">
        <v>6</v>
      </c>
      <c r="L12" s="46">
        <v>8</v>
      </c>
      <c r="M12" s="6">
        <f t="shared" si="1"/>
        <v>260.5</v>
      </c>
      <c r="N12" s="2">
        <f>F22+M10+M11+M12</f>
        <v>915.5</v>
      </c>
      <c r="O12" s="19" t="s">
        <v>32</v>
      </c>
      <c r="P12" s="46">
        <v>148</v>
      </c>
      <c r="Q12" s="46">
        <v>166</v>
      </c>
      <c r="R12" s="46">
        <v>11</v>
      </c>
      <c r="S12" s="46">
        <v>5</v>
      </c>
      <c r="T12" s="6">
        <f t="shared" si="2"/>
        <v>274.5</v>
      </c>
      <c r="U12" s="2"/>
    </row>
    <row r="13" spans="1:21" ht="24" customHeight="1" x14ac:dyDescent="0.2">
      <c r="A13" s="18" t="s">
        <v>19</v>
      </c>
      <c r="B13" s="46">
        <v>105</v>
      </c>
      <c r="C13" s="46">
        <v>127</v>
      </c>
      <c r="D13" s="46">
        <v>12</v>
      </c>
      <c r="E13" s="46">
        <v>14</v>
      </c>
      <c r="F13" s="6">
        <f t="shared" si="0"/>
        <v>238.5</v>
      </c>
      <c r="G13" s="2">
        <f t="shared" ref="G13:G19" si="3">F10+F11+F12+F13</f>
        <v>863</v>
      </c>
      <c r="H13" s="19" t="s">
        <v>7</v>
      </c>
      <c r="I13" s="46">
        <v>132</v>
      </c>
      <c r="J13" s="46">
        <v>183</v>
      </c>
      <c r="K13" s="46">
        <v>5</v>
      </c>
      <c r="L13" s="46">
        <v>4</v>
      </c>
      <c r="M13" s="6">
        <f t="shared" si="1"/>
        <v>269</v>
      </c>
      <c r="N13" s="2">
        <f t="shared" ref="N13:N18" si="4">M10+M11+M12+M13</f>
        <v>961.5</v>
      </c>
      <c r="O13" s="19" t="s">
        <v>33</v>
      </c>
      <c r="P13" s="46">
        <v>133</v>
      </c>
      <c r="Q13" s="46">
        <v>157</v>
      </c>
      <c r="R13" s="46">
        <v>4</v>
      </c>
      <c r="S13" s="46">
        <v>6</v>
      </c>
      <c r="T13" s="6">
        <f t="shared" si="2"/>
        <v>246.5</v>
      </c>
      <c r="U13" s="2">
        <f t="shared" ref="U13:U21" si="5">T10+T11+T12+T13</f>
        <v>1064.5</v>
      </c>
    </row>
    <row r="14" spans="1:21" ht="24" customHeight="1" x14ac:dyDescent="0.2">
      <c r="A14" s="18" t="s">
        <v>21</v>
      </c>
      <c r="B14" s="46">
        <v>104</v>
      </c>
      <c r="C14" s="46">
        <v>115</v>
      </c>
      <c r="D14" s="46">
        <v>9</v>
      </c>
      <c r="E14" s="46">
        <v>10</v>
      </c>
      <c r="F14" s="6">
        <f t="shared" si="0"/>
        <v>210</v>
      </c>
      <c r="G14" s="2">
        <f t="shared" si="3"/>
        <v>872.5</v>
      </c>
      <c r="H14" s="19" t="s">
        <v>9</v>
      </c>
      <c r="I14" s="46">
        <v>118</v>
      </c>
      <c r="J14" s="46">
        <v>158</v>
      </c>
      <c r="K14" s="46">
        <v>7</v>
      </c>
      <c r="L14" s="46">
        <v>11</v>
      </c>
      <c r="M14" s="6">
        <f t="shared" si="1"/>
        <v>258.5</v>
      </c>
      <c r="N14" s="2">
        <f t="shared" si="4"/>
        <v>1035</v>
      </c>
      <c r="O14" s="19" t="s">
        <v>29</v>
      </c>
      <c r="P14" s="45">
        <v>130</v>
      </c>
      <c r="Q14" s="45">
        <v>173</v>
      </c>
      <c r="R14" s="45">
        <v>5</v>
      </c>
      <c r="S14" s="45">
        <v>7</v>
      </c>
      <c r="T14" s="6">
        <f t="shared" si="2"/>
        <v>265.5</v>
      </c>
      <c r="U14" s="2">
        <f t="shared" si="5"/>
        <v>1057</v>
      </c>
    </row>
    <row r="15" spans="1:21" ht="24" customHeight="1" x14ac:dyDescent="0.2">
      <c r="A15" s="18" t="s">
        <v>23</v>
      </c>
      <c r="B15" s="46">
        <v>99</v>
      </c>
      <c r="C15" s="46">
        <v>161</v>
      </c>
      <c r="D15" s="46">
        <v>14</v>
      </c>
      <c r="E15" s="46">
        <v>4</v>
      </c>
      <c r="F15" s="6">
        <f t="shared" si="0"/>
        <v>248.5</v>
      </c>
      <c r="G15" s="2">
        <f t="shared" si="3"/>
        <v>903.5</v>
      </c>
      <c r="H15" s="19" t="s">
        <v>12</v>
      </c>
      <c r="I15" s="46">
        <v>120</v>
      </c>
      <c r="J15" s="46">
        <v>142</v>
      </c>
      <c r="K15" s="46">
        <v>7</v>
      </c>
      <c r="L15" s="46">
        <v>9</v>
      </c>
      <c r="M15" s="6">
        <f t="shared" si="1"/>
        <v>238.5</v>
      </c>
      <c r="N15" s="2">
        <f t="shared" si="4"/>
        <v>1026.5</v>
      </c>
      <c r="O15" s="18" t="s">
        <v>30</v>
      </c>
      <c r="P15" s="46">
        <v>131</v>
      </c>
      <c r="Q15" s="46">
        <v>140</v>
      </c>
      <c r="R15" s="45">
        <v>9</v>
      </c>
      <c r="S15" s="46">
        <v>4</v>
      </c>
      <c r="T15" s="6">
        <f t="shared" si="2"/>
        <v>233.5</v>
      </c>
      <c r="U15" s="2">
        <f t="shared" si="5"/>
        <v>1020</v>
      </c>
    </row>
    <row r="16" spans="1:21" ht="24" customHeight="1" x14ac:dyDescent="0.2">
      <c r="A16" s="18" t="s">
        <v>39</v>
      </c>
      <c r="B16" s="46">
        <v>88</v>
      </c>
      <c r="C16" s="46">
        <v>167</v>
      </c>
      <c r="D16" s="46">
        <v>12</v>
      </c>
      <c r="E16" s="46">
        <v>6</v>
      </c>
      <c r="F16" s="6">
        <f t="shared" si="0"/>
        <v>250</v>
      </c>
      <c r="G16" s="2">
        <f t="shared" si="3"/>
        <v>947</v>
      </c>
      <c r="H16" s="19" t="s">
        <v>15</v>
      </c>
      <c r="I16" s="46">
        <v>115</v>
      </c>
      <c r="J16" s="46">
        <v>136</v>
      </c>
      <c r="K16" s="46">
        <v>5</v>
      </c>
      <c r="L16" s="46">
        <v>7</v>
      </c>
      <c r="M16" s="6">
        <f t="shared" si="1"/>
        <v>221</v>
      </c>
      <c r="N16" s="2">
        <f t="shared" si="4"/>
        <v>987</v>
      </c>
      <c r="O16" s="19" t="s">
        <v>8</v>
      </c>
      <c r="P16" s="46">
        <v>135</v>
      </c>
      <c r="Q16" s="46">
        <v>178</v>
      </c>
      <c r="R16" s="46">
        <v>7</v>
      </c>
      <c r="S16" s="46">
        <v>8</v>
      </c>
      <c r="T16" s="6">
        <f t="shared" si="2"/>
        <v>279.5</v>
      </c>
      <c r="U16" s="2">
        <f t="shared" si="5"/>
        <v>1025</v>
      </c>
    </row>
    <row r="17" spans="1:21" ht="24" customHeight="1" x14ac:dyDescent="0.2">
      <c r="A17" s="18" t="s">
        <v>40</v>
      </c>
      <c r="B17" s="46">
        <v>101</v>
      </c>
      <c r="C17" s="46">
        <v>152</v>
      </c>
      <c r="D17" s="46">
        <v>6</v>
      </c>
      <c r="E17" s="46">
        <v>6</v>
      </c>
      <c r="F17" s="6">
        <f t="shared" si="0"/>
        <v>229.5</v>
      </c>
      <c r="G17" s="2">
        <f t="shared" si="3"/>
        <v>938</v>
      </c>
      <c r="H17" s="19" t="s">
        <v>18</v>
      </c>
      <c r="I17" s="46">
        <v>89</v>
      </c>
      <c r="J17" s="46">
        <v>111</v>
      </c>
      <c r="K17" s="46">
        <v>5</v>
      </c>
      <c r="L17" s="46">
        <v>5</v>
      </c>
      <c r="M17" s="6">
        <f t="shared" si="1"/>
        <v>178</v>
      </c>
      <c r="N17" s="2">
        <f t="shared" si="4"/>
        <v>896</v>
      </c>
      <c r="O17" s="19" t="s">
        <v>10</v>
      </c>
      <c r="P17" s="46">
        <v>145</v>
      </c>
      <c r="Q17" s="46">
        <v>157</v>
      </c>
      <c r="R17" s="46">
        <v>8</v>
      </c>
      <c r="S17" s="46">
        <v>5</v>
      </c>
      <c r="T17" s="6">
        <f t="shared" si="2"/>
        <v>258</v>
      </c>
      <c r="U17" s="2">
        <f t="shared" si="5"/>
        <v>1036.5</v>
      </c>
    </row>
    <row r="18" spans="1:21" ht="24" customHeight="1" x14ac:dyDescent="0.2">
      <c r="A18" s="18" t="s">
        <v>41</v>
      </c>
      <c r="B18" s="46">
        <v>100</v>
      </c>
      <c r="C18" s="46">
        <v>131</v>
      </c>
      <c r="D18" s="46">
        <v>8</v>
      </c>
      <c r="E18" s="46">
        <v>8</v>
      </c>
      <c r="F18" s="6">
        <f t="shared" si="0"/>
        <v>217</v>
      </c>
      <c r="G18" s="2">
        <f t="shared" si="3"/>
        <v>945</v>
      </c>
      <c r="H18" s="19" t="s">
        <v>20</v>
      </c>
      <c r="I18" s="46">
        <v>112</v>
      </c>
      <c r="J18" s="46">
        <v>149</v>
      </c>
      <c r="K18" s="46">
        <v>10</v>
      </c>
      <c r="L18" s="46">
        <v>6</v>
      </c>
      <c r="M18" s="6">
        <f t="shared" si="1"/>
        <v>240</v>
      </c>
      <c r="N18" s="2">
        <f t="shared" si="4"/>
        <v>877.5</v>
      </c>
      <c r="O18" s="19" t="s">
        <v>13</v>
      </c>
      <c r="P18" s="46">
        <v>195</v>
      </c>
      <c r="Q18" s="46">
        <v>208</v>
      </c>
      <c r="R18" s="46">
        <v>8</v>
      </c>
      <c r="S18" s="46">
        <v>7</v>
      </c>
      <c r="T18" s="6">
        <f t="shared" si="2"/>
        <v>339</v>
      </c>
      <c r="U18" s="2">
        <f t="shared" si="5"/>
        <v>1110</v>
      </c>
    </row>
    <row r="19" spans="1:21" ht="24" customHeight="1" thickBot="1" x14ac:dyDescent="0.25">
      <c r="A19" s="21" t="s">
        <v>42</v>
      </c>
      <c r="B19" s="47">
        <v>99</v>
      </c>
      <c r="C19" s="47">
        <v>144</v>
      </c>
      <c r="D19" s="47">
        <v>10</v>
      </c>
      <c r="E19" s="47">
        <v>6</v>
      </c>
      <c r="F19" s="7">
        <f t="shared" si="0"/>
        <v>228.5</v>
      </c>
      <c r="G19" s="3">
        <f t="shared" si="3"/>
        <v>925</v>
      </c>
      <c r="H19" s="20" t="s">
        <v>22</v>
      </c>
      <c r="I19" s="45">
        <v>87</v>
      </c>
      <c r="J19" s="45">
        <v>149</v>
      </c>
      <c r="K19" s="45">
        <v>10</v>
      </c>
      <c r="L19" s="45">
        <v>5</v>
      </c>
      <c r="M19" s="6">
        <f t="shared" si="1"/>
        <v>225</v>
      </c>
      <c r="N19" s="2">
        <f>M16+M17+M18+M19</f>
        <v>864</v>
      </c>
      <c r="O19" s="19" t="s">
        <v>16</v>
      </c>
      <c r="P19" s="46">
        <v>194</v>
      </c>
      <c r="Q19" s="46">
        <v>148</v>
      </c>
      <c r="R19" s="46">
        <v>13</v>
      </c>
      <c r="S19" s="46">
        <v>5</v>
      </c>
      <c r="T19" s="6">
        <f t="shared" si="2"/>
        <v>283.5</v>
      </c>
      <c r="U19" s="2">
        <f t="shared" si="5"/>
        <v>1160</v>
      </c>
    </row>
    <row r="20" spans="1:21" ht="24" customHeight="1" x14ac:dyDescent="0.2">
      <c r="A20" s="19" t="s">
        <v>27</v>
      </c>
      <c r="B20" s="45">
        <v>109</v>
      </c>
      <c r="C20" s="45">
        <v>150</v>
      </c>
      <c r="D20" s="45">
        <v>8</v>
      </c>
      <c r="E20" s="45">
        <v>5</v>
      </c>
      <c r="F20" s="8">
        <f t="shared" si="0"/>
        <v>233</v>
      </c>
      <c r="G20" s="35"/>
      <c r="H20" s="19" t="s">
        <v>24</v>
      </c>
      <c r="I20" s="46">
        <v>114</v>
      </c>
      <c r="J20" s="46">
        <v>175</v>
      </c>
      <c r="K20" s="46">
        <v>8</v>
      </c>
      <c r="L20" s="46">
        <v>7</v>
      </c>
      <c r="M20" s="8">
        <f t="shared" si="1"/>
        <v>265.5</v>
      </c>
      <c r="N20" s="2">
        <f>M17+M18+M19+M20</f>
        <v>908.5</v>
      </c>
      <c r="O20" s="19" t="s">
        <v>45</v>
      </c>
      <c r="P20" s="45">
        <v>214</v>
      </c>
      <c r="Q20" s="45">
        <v>191</v>
      </c>
      <c r="R20" s="46">
        <v>17</v>
      </c>
      <c r="S20" s="45">
        <v>3</v>
      </c>
      <c r="T20" s="8">
        <f t="shared" si="2"/>
        <v>339.5</v>
      </c>
      <c r="U20" s="2">
        <f t="shared" si="5"/>
        <v>1220</v>
      </c>
    </row>
    <row r="21" spans="1:21" ht="24" customHeight="1" thickBot="1" x14ac:dyDescent="0.25">
      <c r="A21" s="19" t="s">
        <v>28</v>
      </c>
      <c r="B21" s="46">
        <v>101</v>
      </c>
      <c r="C21" s="46">
        <v>160</v>
      </c>
      <c r="D21" s="46">
        <v>13</v>
      </c>
      <c r="E21" s="46">
        <v>7</v>
      </c>
      <c r="F21" s="6">
        <f t="shared" si="0"/>
        <v>254</v>
      </c>
      <c r="G21" s="36"/>
      <c r="H21" s="20" t="s">
        <v>25</v>
      </c>
      <c r="I21" s="46">
        <v>140</v>
      </c>
      <c r="J21" s="46">
        <v>169</v>
      </c>
      <c r="K21" s="46">
        <v>10</v>
      </c>
      <c r="L21" s="46">
        <v>9</v>
      </c>
      <c r="M21" s="6">
        <f t="shared" si="1"/>
        <v>281.5</v>
      </c>
      <c r="N21" s="2">
        <f>M18+M19+M20+M21</f>
        <v>1012</v>
      </c>
      <c r="O21" s="21" t="s">
        <v>46</v>
      </c>
      <c r="P21" s="47">
        <v>199</v>
      </c>
      <c r="Q21" s="47">
        <v>164</v>
      </c>
      <c r="R21" s="47">
        <v>10</v>
      </c>
      <c r="S21" s="47">
        <v>3</v>
      </c>
      <c r="T21" s="7">
        <f t="shared" si="2"/>
        <v>291</v>
      </c>
      <c r="U21" s="3">
        <f t="shared" si="5"/>
        <v>1253</v>
      </c>
    </row>
    <row r="22" spans="1:21" ht="24" customHeight="1" thickBot="1" x14ac:dyDescent="0.25">
      <c r="A22" s="19" t="s">
        <v>1</v>
      </c>
      <c r="B22" s="46">
        <v>108</v>
      </c>
      <c r="C22" s="46">
        <v>155</v>
      </c>
      <c r="D22" s="46">
        <v>2</v>
      </c>
      <c r="E22" s="46">
        <v>4</v>
      </c>
      <c r="F22" s="6">
        <f t="shared" si="0"/>
        <v>223</v>
      </c>
      <c r="G22" s="2"/>
      <c r="H22" s="21" t="s">
        <v>26</v>
      </c>
      <c r="I22" s="47">
        <v>109</v>
      </c>
      <c r="J22" s="47">
        <v>152</v>
      </c>
      <c r="K22" s="47">
        <v>9</v>
      </c>
      <c r="L22" s="47">
        <v>7</v>
      </c>
      <c r="M22" s="6">
        <f t="shared" si="1"/>
        <v>242</v>
      </c>
      <c r="N22" s="3">
        <f>M19+M20+M21+M22</f>
        <v>1014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947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1035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1253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150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45 - CR 5 SUR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45-5SUR</v>
      </c>
      <c r="M5" s="172"/>
      <c r="N5" s="172"/>
      <c r="O5" s="12"/>
      <c r="P5" s="161" t="s">
        <v>57</v>
      </c>
      <c r="Q5" s="161"/>
      <c r="R5" s="161"/>
      <c r="S5" s="171" t="s">
        <v>151</v>
      </c>
      <c r="T5" s="171"/>
      <c r="U5" s="171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0</v>
      </c>
      <c r="D10" s="46">
        <v>10</v>
      </c>
      <c r="E10" s="46">
        <v>0</v>
      </c>
      <c r="F10" s="6">
        <f t="shared" ref="F10:F22" si="0">B10*0.5+C10*1+D10*2+E10*2.5</f>
        <v>20</v>
      </c>
      <c r="G10" s="2"/>
      <c r="H10" s="19" t="s">
        <v>4</v>
      </c>
      <c r="I10" s="46">
        <v>0</v>
      </c>
      <c r="J10" s="46">
        <v>0</v>
      </c>
      <c r="K10" s="46">
        <v>4</v>
      </c>
      <c r="L10" s="46">
        <v>0</v>
      </c>
      <c r="M10" s="6">
        <f t="shared" ref="M10:M22" si="1">I10*0.5+J10*1+K10*2+L10*2.5</f>
        <v>8</v>
      </c>
      <c r="N10" s="9">
        <f>F20+F21+F22+M10</f>
        <v>56</v>
      </c>
      <c r="O10" s="19" t="s">
        <v>43</v>
      </c>
      <c r="P10" s="46">
        <v>0</v>
      </c>
      <c r="Q10" s="46">
        <v>0</v>
      </c>
      <c r="R10" s="46">
        <v>8</v>
      </c>
      <c r="S10" s="46">
        <v>0</v>
      </c>
      <c r="T10" s="6">
        <f t="shared" ref="T10:T21" si="2">P10*0.5+Q10*1+R10*2+S10*2.5</f>
        <v>16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9</v>
      </c>
      <c r="E11" s="46">
        <v>0</v>
      </c>
      <c r="F11" s="6">
        <f t="shared" si="0"/>
        <v>18</v>
      </c>
      <c r="G11" s="2"/>
      <c r="H11" s="19" t="s">
        <v>5</v>
      </c>
      <c r="I11" s="46">
        <v>0</v>
      </c>
      <c r="J11" s="46">
        <v>0</v>
      </c>
      <c r="K11" s="46">
        <v>7</v>
      </c>
      <c r="L11" s="46">
        <v>0</v>
      </c>
      <c r="M11" s="6">
        <f t="shared" si="1"/>
        <v>14</v>
      </c>
      <c r="N11" s="9">
        <f>F21+F22+M10+M11</f>
        <v>52</v>
      </c>
      <c r="O11" s="19" t="s">
        <v>44</v>
      </c>
      <c r="P11" s="46">
        <v>0</v>
      </c>
      <c r="Q11" s="46">
        <v>0</v>
      </c>
      <c r="R11" s="46">
        <v>10</v>
      </c>
      <c r="S11" s="46">
        <v>0</v>
      </c>
      <c r="T11" s="6">
        <f t="shared" si="2"/>
        <v>20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12</v>
      </c>
      <c r="E12" s="46">
        <v>0</v>
      </c>
      <c r="F12" s="6">
        <f t="shared" si="0"/>
        <v>24</v>
      </c>
      <c r="G12" s="2"/>
      <c r="H12" s="19" t="s">
        <v>6</v>
      </c>
      <c r="I12" s="46">
        <v>0</v>
      </c>
      <c r="J12" s="46">
        <v>0</v>
      </c>
      <c r="K12" s="46">
        <v>5</v>
      </c>
      <c r="L12" s="46">
        <v>0</v>
      </c>
      <c r="M12" s="6">
        <f t="shared" si="1"/>
        <v>10</v>
      </c>
      <c r="N12" s="2">
        <f>F22+M10+M11+M12</f>
        <v>48</v>
      </c>
      <c r="O12" s="19" t="s">
        <v>32</v>
      </c>
      <c r="P12" s="46">
        <v>0</v>
      </c>
      <c r="Q12" s="46">
        <v>0</v>
      </c>
      <c r="R12" s="46">
        <v>12</v>
      </c>
      <c r="S12" s="46">
        <v>0</v>
      </c>
      <c r="T12" s="6">
        <f t="shared" si="2"/>
        <v>24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15</v>
      </c>
      <c r="E13" s="46">
        <v>0</v>
      </c>
      <c r="F13" s="6">
        <f t="shared" si="0"/>
        <v>30</v>
      </c>
      <c r="G13" s="2">
        <f t="shared" ref="G13:G19" si="3">F10+F11+F12+F13</f>
        <v>92</v>
      </c>
      <c r="H13" s="19" t="s">
        <v>7</v>
      </c>
      <c r="I13" s="46">
        <v>0</v>
      </c>
      <c r="J13" s="46">
        <v>0</v>
      </c>
      <c r="K13" s="46">
        <v>6</v>
      </c>
      <c r="L13" s="46">
        <v>0</v>
      </c>
      <c r="M13" s="6">
        <f t="shared" si="1"/>
        <v>12</v>
      </c>
      <c r="N13" s="2">
        <f t="shared" ref="N13:N18" si="4">M10+M11+M12+M13</f>
        <v>44</v>
      </c>
      <c r="O13" s="19" t="s">
        <v>33</v>
      </c>
      <c r="P13" s="46">
        <v>0</v>
      </c>
      <c r="Q13" s="46">
        <v>0</v>
      </c>
      <c r="R13" s="46">
        <v>13</v>
      </c>
      <c r="S13" s="46">
        <v>0</v>
      </c>
      <c r="T13" s="6">
        <f t="shared" si="2"/>
        <v>26</v>
      </c>
      <c r="U13" s="2">
        <f t="shared" ref="U13:U21" si="5">T10+T11+T12+T13</f>
        <v>86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16</v>
      </c>
      <c r="E14" s="46">
        <v>0</v>
      </c>
      <c r="F14" s="6">
        <f t="shared" si="0"/>
        <v>32</v>
      </c>
      <c r="G14" s="2">
        <f t="shared" si="3"/>
        <v>104</v>
      </c>
      <c r="H14" s="19" t="s">
        <v>9</v>
      </c>
      <c r="I14" s="46">
        <v>0</v>
      </c>
      <c r="J14" s="46">
        <v>0</v>
      </c>
      <c r="K14" s="46">
        <v>7</v>
      </c>
      <c r="L14" s="46">
        <v>0</v>
      </c>
      <c r="M14" s="6">
        <f t="shared" si="1"/>
        <v>14</v>
      </c>
      <c r="N14" s="2">
        <f t="shared" si="4"/>
        <v>50</v>
      </c>
      <c r="O14" s="19" t="s">
        <v>29</v>
      </c>
      <c r="P14" s="45">
        <v>0</v>
      </c>
      <c r="Q14" s="45">
        <v>0</v>
      </c>
      <c r="R14" s="45">
        <v>8</v>
      </c>
      <c r="S14" s="45">
        <v>0</v>
      </c>
      <c r="T14" s="6">
        <f t="shared" si="2"/>
        <v>16</v>
      </c>
      <c r="U14" s="2">
        <f t="shared" si="5"/>
        <v>86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10</v>
      </c>
      <c r="E15" s="46">
        <v>0</v>
      </c>
      <c r="F15" s="6">
        <f t="shared" si="0"/>
        <v>20</v>
      </c>
      <c r="G15" s="2">
        <f t="shared" si="3"/>
        <v>106</v>
      </c>
      <c r="H15" s="19" t="s">
        <v>12</v>
      </c>
      <c r="I15" s="46">
        <v>0</v>
      </c>
      <c r="J15" s="46">
        <v>0</v>
      </c>
      <c r="K15" s="46">
        <v>5</v>
      </c>
      <c r="L15" s="46">
        <v>0</v>
      </c>
      <c r="M15" s="6">
        <f t="shared" si="1"/>
        <v>10</v>
      </c>
      <c r="N15" s="2">
        <f t="shared" si="4"/>
        <v>46</v>
      </c>
      <c r="O15" s="18" t="s">
        <v>30</v>
      </c>
      <c r="P15" s="46">
        <v>0</v>
      </c>
      <c r="Q15" s="46">
        <v>0</v>
      </c>
      <c r="R15" s="46">
        <v>14</v>
      </c>
      <c r="S15" s="46">
        <v>0</v>
      </c>
      <c r="T15" s="6">
        <f t="shared" si="2"/>
        <v>28</v>
      </c>
      <c r="U15" s="2">
        <f t="shared" si="5"/>
        <v>94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0</v>
      </c>
      <c r="D16" s="46">
        <v>17</v>
      </c>
      <c r="E16" s="46">
        <v>0</v>
      </c>
      <c r="F16" s="6">
        <f t="shared" si="0"/>
        <v>34</v>
      </c>
      <c r="G16" s="2">
        <f t="shared" si="3"/>
        <v>116</v>
      </c>
      <c r="H16" s="19" t="s">
        <v>15</v>
      </c>
      <c r="I16" s="46">
        <v>0</v>
      </c>
      <c r="J16" s="46">
        <v>0</v>
      </c>
      <c r="K16" s="46">
        <v>6</v>
      </c>
      <c r="L16" s="46">
        <v>0</v>
      </c>
      <c r="M16" s="6">
        <f t="shared" si="1"/>
        <v>12</v>
      </c>
      <c r="N16" s="2">
        <f t="shared" si="4"/>
        <v>48</v>
      </c>
      <c r="O16" s="19" t="s">
        <v>8</v>
      </c>
      <c r="P16" s="46">
        <v>0</v>
      </c>
      <c r="Q16" s="46">
        <v>0</v>
      </c>
      <c r="R16" s="46">
        <v>13</v>
      </c>
      <c r="S16" s="46">
        <v>0</v>
      </c>
      <c r="T16" s="6">
        <f t="shared" si="2"/>
        <v>26</v>
      </c>
      <c r="U16" s="2">
        <f t="shared" si="5"/>
        <v>96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0</v>
      </c>
      <c r="D17" s="46">
        <v>8</v>
      </c>
      <c r="E17" s="46">
        <v>0</v>
      </c>
      <c r="F17" s="6">
        <f t="shared" si="0"/>
        <v>16</v>
      </c>
      <c r="G17" s="2">
        <f t="shared" si="3"/>
        <v>102</v>
      </c>
      <c r="H17" s="19" t="s">
        <v>18</v>
      </c>
      <c r="I17" s="46">
        <v>0</v>
      </c>
      <c r="J17" s="46">
        <v>0</v>
      </c>
      <c r="K17" s="46">
        <v>8</v>
      </c>
      <c r="L17" s="46">
        <v>0</v>
      </c>
      <c r="M17" s="6">
        <f t="shared" si="1"/>
        <v>16</v>
      </c>
      <c r="N17" s="2">
        <f t="shared" si="4"/>
        <v>52</v>
      </c>
      <c r="O17" s="19" t="s">
        <v>10</v>
      </c>
      <c r="P17" s="46">
        <v>0</v>
      </c>
      <c r="Q17" s="46">
        <v>0</v>
      </c>
      <c r="R17" s="46">
        <v>18</v>
      </c>
      <c r="S17" s="46">
        <v>0</v>
      </c>
      <c r="T17" s="6">
        <f t="shared" si="2"/>
        <v>36</v>
      </c>
      <c r="U17" s="2">
        <f t="shared" si="5"/>
        <v>106</v>
      </c>
      <c r="AB17" s="81">
        <v>248</v>
      </c>
    </row>
    <row r="18" spans="1:28" ht="24" customHeight="1" x14ac:dyDescent="0.2">
      <c r="A18" s="18" t="s">
        <v>41</v>
      </c>
      <c r="B18" s="46">
        <v>0</v>
      </c>
      <c r="C18" s="46">
        <v>0</v>
      </c>
      <c r="D18" s="46">
        <v>8</v>
      </c>
      <c r="E18" s="46">
        <v>0</v>
      </c>
      <c r="F18" s="6">
        <f t="shared" si="0"/>
        <v>16</v>
      </c>
      <c r="G18" s="2">
        <f t="shared" si="3"/>
        <v>86</v>
      </c>
      <c r="H18" s="19" t="s">
        <v>20</v>
      </c>
      <c r="I18" s="46">
        <v>0</v>
      </c>
      <c r="J18" s="46">
        <v>0</v>
      </c>
      <c r="K18" s="46">
        <v>7</v>
      </c>
      <c r="L18" s="46">
        <v>0</v>
      </c>
      <c r="M18" s="6">
        <f t="shared" si="1"/>
        <v>14</v>
      </c>
      <c r="N18" s="2">
        <f t="shared" si="4"/>
        <v>52</v>
      </c>
      <c r="O18" s="19" t="s">
        <v>13</v>
      </c>
      <c r="P18" s="46">
        <v>0</v>
      </c>
      <c r="Q18" s="46">
        <v>0</v>
      </c>
      <c r="R18" s="46">
        <v>18</v>
      </c>
      <c r="S18" s="46">
        <v>0</v>
      </c>
      <c r="T18" s="6">
        <f t="shared" si="2"/>
        <v>36</v>
      </c>
      <c r="U18" s="2">
        <f t="shared" si="5"/>
        <v>126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0</v>
      </c>
      <c r="D19" s="47">
        <v>7</v>
      </c>
      <c r="E19" s="47">
        <v>0</v>
      </c>
      <c r="F19" s="7">
        <f t="shared" si="0"/>
        <v>14</v>
      </c>
      <c r="G19" s="3">
        <f t="shared" si="3"/>
        <v>80</v>
      </c>
      <c r="H19" s="20" t="s">
        <v>22</v>
      </c>
      <c r="I19" s="45">
        <v>0</v>
      </c>
      <c r="J19" s="45">
        <v>0</v>
      </c>
      <c r="K19" s="45">
        <v>7</v>
      </c>
      <c r="L19" s="45">
        <v>0</v>
      </c>
      <c r="M19" s="6">
        <f t="shared" si="1"/>
        <v>14</v>
      </c>
      <c r="N19" s="2">
        <f>M16+M17+M18+M19</f>
        <v>56</v>
      </c>
      <c r="O19" s="19" t="s">
        <v>16</v>
      </c>
      <c r="P19" s="46">
        <v>0</v>
      </c>
      <c r="Q19" s="46">
        <v>0</v>
      </c>
      <c r="R19" s="46">
        <v>19</v>
      </c>
      <c r="S19" s="46">
        <v>0</v>
      </c>
      <c r="T19" s="6">
        <f t="shared" si="2"/>
        <v>38</v>
      </c>
      <c r="U19" s="2">
        <f t="shared" si="5"/>
        <v>136</v>
      </c>
      <c r="AB19" s="81">
        <v>262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9</v>
      </c>
      <c r="E20" s="45">
        <v>0</v>
      </c>
      <c r="F20" s="8">
        <f t="shared" si="0"/>
        <v>18</v>
      </c>
      <c r="G20" s="35"/>
      <c r="H20" s="19" t="s">
        <v>24</v>
      </c>
      <c r="I20" s="46">
        <v>0</v>
      </c>
      <c r="J20" s="46">
        <v>0</v>
      </c>
      <c r="K20" s="46">
        <v>7</v>
      </c>
      <c r="L20" s="46">
        <v>0</v>
      </c>
      <c r="M20" s="8">
        <f t="shared" si="1"/>
        <v>14</v>
      </c>
      <c r="N20" s="2">
        <f>M17+M18+M19+M20</f>
        <v>58</v>
      </c>
      <c r="O20" s="19" t="s">
        <v>45</v>
      </c>
      <c r="P20" s="45">
        <v>0</v>
      </c>
      <c r="Q20" s="45">
        <v>0</v>
      </c>
      <c r="R20" s="45">
        <v>17</v>
      </c>
      <c r="S20" s="45">
        <v>0</v>
      </c>
      <c r="T20" s="8">
        <f t="shared" si="2"/>
        <v>34</v>
      </c>
      <c r="U20" s="2">
        <f t="shared" si="5"/>
        <v>144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0</v>
      </c>
      <c r="D21" s="46">
        <v>7</v>
      </c>
      <c r="E21" s="46">
        <v>0</v>
      </c>
      <c r="F21" s="6">
        <f t="shared" si="0"/>
        <v>14</v>
      </c>
      <c r="G21" s="36"/>
      <c r="H21" s="20" t="s">
        <v>25</v>
      </c>
      <c r="I21" s="46">
        <v>0</v>
      </c>
      <c r="J21" s="46">
        <v>0</v>
      </c>
      <c r="K21" s="46">
        <v>6</v>
      </c>
      <c r="L21" s="46">
        <v>0</v>
      </c>
      <c r="M21" s="6">
        <f t="shared" si="1"/>
        <v>12</v>
      </c>
      <c r="N21" s="2">
        <f>M18+M19+M20+M21</f>
        <v>54</v>
      </c>
      <c r="O21" s="21" t="s">
        <v>46</v>
      </c>
      <c r="P21" s="47">
        <v>0</v>
      </c>
      <c r="Q21" s="47">
        <v>0</v>
      </c>
      <c r="R21" s="47">
        <v>11</v>
      </c>
      <c r="S21" s="47">
        <v>0</v>
      </c>
      <c r="T21" s="7">
        <f t="shared" si="2"/>
        <v>22</v>
      </c>
      <c r="U21" s="3">
        <f t="shared" si="5"/>
        <v>130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0</v>
      </c>
      <c r="D22" s="46">
        <v>8</v>
      </c>
      <c r="E22" s="46">
        <v>0</v>
      </c>
      <c r="F22" s="6">
        <f t="shared" si="0"/>
        <v>16</v>
      </c>
      <c r="G22" s="2"/>
      <c r="H22" s="21" t="s">
        <v>26</v>
      </c>
      <c r="I22" s="47">
        <v>0</v>
      </c>
      <c r="J22" s="47">
        <v>0</v>
      </c>
      <c r="K22" s="47">
        <v>7</v>
      </c>
      <c r="L22" s="47">
        <v>0</v>
      </c>
      <c r="M22" s="6">
        <f t="shared" si="1"/>
        <v>14</v>
      </c>
      <c r="N22" s="3">
        <f>M19+M20+M21+M22</f>
        <v>54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144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45 - CR 5 SUR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45-5SUR</v>
      </c>
      <c r="M5" s="172"/>
      <c r="N5" s="172"/>
      <c r="O5" s="50"/>
      <c r="P5" s="194" t="s">
        <v>57</v>
      </c>
      <c r="Q5" s="194"/>
      <c r="R5" s="194"/>
      <c r="S5" s="172" t="s">
        <v>61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43326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66</v>
      </c>
      <c r="C10" s="61">
        <v>310</v>
      </c>
      <c r="D10" s="61">
        <v>4</v>
      </c>
      <c r="E10" s="61">
        <v>5</v>
      </c>
      <c r="F10" s="62">
        <f t="shared" ref="F10:F22" si="0">B10*0.5+C10*1+D10*2+E10*2.5</f>
        <v>363.5</v>
      </c>
      <c r="G10" s="63"/>
      <c r="H10" s="64" t="s">
        <v>4</v>
      </c>
      <c r="I10" s="46">
        <v>116</v>
      </c>
      <c r="J10" s="46">
        <v>227</v>
      </c>
      <c r="K10" s="46">
        <v>4</v>
      </c>
      <c r="L10" s="46">
        <v>11</v>
      </c>
      <c r="M10" s="62">
        <f t="shared" ref="M10:M22" si="1">I10*0.5+J10*1+K10*2+L10*2.5</f>
        <v>320.5</v>
      </c>
      <c r="N10" s="65">
        <f>F20+F21+F22+M10</f>
        <v>1175</v>
      </c>
      <c r="O10" s="64" t="s">
        <v>43</v>
      </c>
      <c r="P10" s="46">
        <v>71</v>
      </c>
      <c r="Q10" s="46">
        <v>195</v>
      </c>
      <c r="R10" s="46">
        <v>5</v>
      </c>
      <c r="S10" s="46">
        <v>8</v>
      </c>
      <c r="T10" s="62">
        <f t="shared" ref="T10:T21" si="2">P10*0.5+Q10*1+R10*2+S10*2.5</f>
        <v>260.5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79</v>
      </c>
      <c r="C11" s="61">
        <v>340</v>
      </c>
      <c r="D11" s="61">
        <v>6</v>
      </c>
      <c r="E11" s="61">
        <v>9</v>
      </c>
      <c r="F11" s="62">
        <f t="shared" si="0"/>
        <v>414</v>
      </c>
      <c r="G11" s="63"/>
      <c r="H11" s="64" t="s">
        <v>5</v>
      </c>
      <c r="I11" s="46">
        <v>112</v>
      </c>
      <c r="J11" s="46">
        <v>241</v>
      </c>
      <c r="K11" s="46">
        <v>9</v>
      </c>
      <c r="L11" s="46">
        <v>8</v>
      </c>
      <c r="M11" s="62">
        <f t="shared" si="1"/>
        <v>335</v>
      </c>
      <c r="N11" s="65">
        <f>F21+F22+M10+M11</f>
        <v>1245.5</v>
      </c>
      <c r="O11" s="64" t="s">
        <v>44</v>
      </c>
      <c r="P11" s="46">
        <v>87</v>
      </c>
      <c r="Q11" s="46">
        <v>207</v>
      </c>
      <c r="R11" s="46">
        <v>2</v>
      </c>
      <c r="S11" s="46">
        <v>12</v>
      </c>
      <c r="T11" s="62">
        <f t="shared" si="2"/>
        <v>284.5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73</v>
      </c>
      <c r="C12" s="61">
        <v>289</v>
      </c>
      <c r="D12" s="61">
        <v>7</v>
      </c>
      <c r="E12" s="61">
        <v>12</v>
      </c>
      <c r="F12" s="62">
        <f t="shared" si="0"/>
        <v>369.5</v>
      </c>
      <c r="G12" s="63"/>
      <c r="H12" s="64" t="s">
        <v>6</v>
      </c>
      <c r="I12" s="46">
        <v>105</v>
      </c>
      <c r="J12" s="46">
        <v>249</v>
      </c>
      <c r="K12" s="46">
        <v>7</v>
      </c>
      <c r="L12" s="46">
        <v>6</v>
      </c>
      <c r="M12" s="62">
        <f t="shared" si="1"/>
        <v>330.5</v>
      </c>
      <c r="N12" s="63">
        <f>F22+M10+M11+M12</f>
        <v>1272.5</v>
      </c>
      <c r="O12" s="64" t="s">
        <v>32</v>
      </c>
      <c r="P12" s="46">
        <v>105</v>
      </c>
      <c r="Q12" s="46">
        <v>221</v>
      </c>
      <c r="R12" s="46">
        <v>3</v>
      </c>
      <c r="S12" s="46">
        <v>11</v>
      </c>
      <c r="T12" s="62">
        <f t="shared" si="2"/>
        <v>307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72</v>
      </c>
      <c r="C13" s="61">
        <v>220</v>
      </c>
      <c r="D13" s="61">
        <v>7</v>
      </c>
      <c r="E13" s="61">
        <v>13</v>
      </c>
      <c r="F13" s="62">
        <f t="shared" si="0"/>
        <v>302.5</v>
      </c>
      <c r="G13" s="63">
        <f t="shared" ref="G13:G19" si="3">F10+F11+F12+F13</f>
        <v>1449.5</v>
      </c>
      <c r="H13" s="64" t="s">
        <v>7</v>
      </c>
      <c r="I13" s="46">
        <v>102</v>
      </c>
      <c r="J13" s="46">
        <v>263</v>
      </c>
      <c r="K13" s="46">
        <v>9</v>
      </c>
      <c r="L13" s="46">
        <v>6</v>
      </c>
      <c r="M13" s="62">
        <f t="shared" si="1"/>
        <v>347</v>
      </c>
      <c r="N13" s="63">
        <f t="shared" ref="N13:N18" si="4">M10+M11+M12+M13</f>
        <v>1333</v>
      </c>
      <c r="O13" s="64" t="s">
        <v>33</v>
      </c>
      <c r="P13" s="46">
        <v>111</v>
      </c>
      <c r="Q13" s="46">
        <v>210</v>
      </c>
      <c r="R13" s="46">
        <v>5</v>
      </c>
      <c r="S13" s="46">
        <v>11</v>
      </c>
      <c r="T13" s="62">
        <f t="shared" si="2"/>
        <v>303</v>
      </c>
      <c r="U13" s="63">
        <f t="shared" ref="U13:U21" si="5">T10+T11+T12+T13</f>
        <v>1155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103</v>
      </c>
      <c r="C14" s="61">
        <v>190</v>
      </c>
      <c r="D14" s="61">
        <v>3</v>
      </c>
      <c r="E14" s="61">
        <v>8</v>
      </c>
      <c r="F14" s="62">
        <f t="shared" si="0"/>
        <v>267.5</v>
      </c>
      <c r="G14" s="63">
        <f t="shared" si="3"/>
        <v>1353.5</v>
      </c>
      <c r="H14" s="64" t="s">
        <v>9</v>
      </c>
      <c r="I14" s="46">
        <v>90</v>
      </c>
      <c r="J14" s="46">
        <v>230</v>
      </c>
      <c r="K14" s="46">
        <v>6</v>
      </c>
      <c r="L14" s="46">
        <v>4</v>
      </c>
      <c r="M14" s="62">
        <f t="shared" si="1"/>
        <v>297</v>
      </c>
      <c r="N14" s="63">
        <f t="shared" si="4"/>
        <v>1309.5</v>
      </c>
      <c r="O14" s="64" t="s">
        <v>29</v>
      </c>
      <c r="P14" s="45">
        <v>133</v>
      </c>
      <c r="Q14" s="45">
        <v>241</v>
      </c>
      <c r="R14" s="45">
        <v>4</v>
      </c>
      <c r="S14" s="45">
        <v>11</v>
      </c>
      <c r="T14" s="62">
        <f t="shared" si="2"/>
        <v>343</v>
      </c>
      <c r="U14" s="63">
        <f t="shared" si="5"/>
        <v>1237.5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106</v>
      </c>
      <c r="C15" s="61">
        <v>187</v>
      </c>
      <c r="D15" s="61">
        <v>3</v>
      </c>
      <c r="E15" s="61">
        <v>10</v>
      </c>
      <c r="F15" s="62">
        <f t="shared" si="0"/>
        <v>271</v>
      </c>
      <c r="G15" s="63">
        <f t="shared" si="3"/>
        <v>1210.5</v>
      </c>
      <c r="H15" s="64" t="s">
        <v>12</v>
      </c>
      <c r="I15" s="46">
        <v>89</v>
      </c>
      <c r="J15" s="46">
        <v>220</v>
      </c>
      <c r="K15" s="46">
        <v>5</v>
      </c>
      <c r="L15" s="46">
        <v>5</v>
      </c>
      <c r="M15" s="62">
        <f t="shared" si="1"/>
        <v>287</v>
      </c>
      <c r="N15" s="63">
        <f t="shared" si="4"/>
        <v>1261.5</v>
      </c>
      <c r="O15" s="60" t="s">
        <v>30</v>
      </c>
      <c r="P15" s="46">
        <v>146</v>
      </c>
      <c r="Q15" s="46">
        <v>215</v>
      </c>
      <c r="R15" s="46">
        <v>14</v>
      </c>
      <c r="S15" s="46">
        <v>6</v>
      </c>
      <c r="T15" s="62">
        <f t="shared" si="2"/>
        <v>331</v>
      </c>
      <c r="U15" s="63">
        <f t="shared" si="5"/>
        <v>1284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99</v>
      </c>
      <c r="C16" s="61">
        <v>183</v>
      </c>
      <c r="D16" s="61">
        <v>7</v>
      </c>
      <c r="E16" s="61">
        <v>8</v>
      </c>
      <c r="F16" s="62">
        <f t="shared" si="0"/>
        <v>266.5</v>
      </c>
      <c r="G16" s="63">
        <f t="shared" si="3"/>
        <v>1107.5</v>
      </c>
      <c r="H16" s="64" t="s">
        <v>15</v>
      </c>
      <c r="I16" s="46">
        <v>86</v>
      </c>
      <c r="J16" s="46">
        <v>218</v>
      </c>
      <c r="K16" s="46">
        <v>6</v>
      </c>
      <c r="L16" s="46">
        <v>6</v>
      </c>
      <c r="M16" s="62">
        <f t="shared" si="1"/>
        <v>288</v>
      </c>
      <c r="N16" s="63">
        <f t="shared" si="4"/>
        <v>1219</v>
      </c>
      <c r="O16" s="64" t="s">
        <v>8</v>
      </c>
      <c r="P16" s="46">
        <v>133</v>
      </c>
      <c r="Q16" s="46">
        <v>281</v>
      </c>
      <c r="R16" s="46">
        <v>6</v>
      </c>
      <c r="S16" s="46">
        <v>12</v>
      </c>
      <c r="T16" s="62">
        <f t="shared" si="2"/>
        <v>389.5</v>
      </c>
      <c r="U16" s="63">
        <f t="shared" si="5"/>
        <v>1366.5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82</v>
      </c>
      <c r="C17" s="61">
        <v>197</v>
      </c>
      <c r="D17" s="61">
        <v>2</v>
      </c>
      <c r="E17" s="61">
        <v>10</v>
      </c>
      <c r="F17" s="62">
        <f t="shared" si="0"/>
        <v>267</v>
      </c>
      <c r="G17" s="63">
        <f t="shared" si="3"/>
        <v>1072</v>
      </c>
      <c r="H17" s="64" t="s">
        <v>18</v>
      </c>
      <c r="I17" s="46">
        <v>91</v>
      </c>
      <c r="J17" s="46">
        <v>236</v>
      </c>
      <c r="K17" s="46">
        <v>6</v>
      </c>
      <c r="L17" s="46">
        <v>8</v>
      </c>
      <c r="M17" s="62">
        <f t="shared" si="1"/>
        <v>313.5</v>
      </c>
      <c r="N17" s="63">
        <f t="shared" si="4"/>
        <v>1185.5</v>
      </c>
      <c r="O17" s="64" t="s">
        <v>10</v>
      </c>
      <c r="P17" s="46">
        <v>90</v>
      </c>
      <c r="Q17" s="46">
        <v>340</v>
      </c>
      <c r="R17" s="46">
        <v>4</v>
      </c>
      <c r="S17" s="46">
        <v>9</v>
      </c>
      <c r="T17" s="62">
        <f t="shared" si="2"/>
        <v>415.5</v>
      </c>
      <c r="U17" s="63">
        <f t="shared" si="5"/>
        <v>1479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78</v>
      </c>
      <c r="C18" s="61">
        <v>211</v>
      </c>
      <c r="D18" s="61">
        <v>3</v>
      </c>
      <c r="E18" s="61">
        <v>9</v>
      </c>
      <c r="F18" s="62">
        <f t="shared" si="0"/>
        <v>278.5</v>
      </c>
      <c r="G18" s="63">
        <f t="shared" si="3"/>
        <v>1083</v>
      </c>
      <c r="H18" s="64" t="s">
        <v>20</v>
      </c>
      <c r="I18" s="46">
        <v>115</v>
      </c>
      <c r="J18" s="46">
        <v>260</v>
      </c>
      <c r="K18" s="46">
        <v>10</v>
      </c>
      <c r="L18" s="46">
        <v>10</v>
      </c>
      <c r="M18" s="62">
        <f t="shared" si="1"/>
        <v>362.5</v>
      </c>
      <c r="N18" s="63">
        <f t="shared" si="4"/>
        <v>1251</v>
      </c>
      <c r="O18" s="64" t="s">
        <v>13</v>
      </c>
      <c r="P18" s="46">
        <v>99</v>
      </c>
      <c r="Q18" s="46">
        <v>310</v>
      </c>
      <c r="R18" s="46">
        <v>9</v>
      </c>
      <c r="S18" s="46">
        <v>10</v>
      </c>
      <c r="T18" s="62">
        <f t="shared" si="2"/>
        <v>402.5</v>
      </c>
      <c r="U18" s="63">
        <f t="shared" si="5"/>
        <v>1538.5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127</v>
      </c>
      <c r="C19" s="69">
        <v>237</v>
      </c>
      <c r="D19" s="69">
        <v>3</v>
      </c>
      <c r="E19" s="69">
        <v>10</v>
      </c>
      <c r="F19" s="70">
        <f t="shared" si="0"/>
        <v>331.5</v>
      </c>
      <c r="G19" s="71">
        <f t="shared" si="3"/>
        <v>1143.5</v>
      </c>
      <c r="H19" s="72" t="s">
        <v>22</v>
      </c>
      <c r="I19" s="45">
        <v>121</v>
      </c>
      <c r="J19" s="45">
        <v>251</v>
      </c>
      <c r="K19" s="45">
        <v>5</v>
      </c>
      <c r="L19" s="45">
        <v>17</v>
      </c>
      <c r="M19" s="62">
        <f t="shared" si="1"/>
        <v>364</v>
      </c>
      <c r="N19" s="63">
        <f>M16+M17+M18+M19</f>
        <v>1328</v>
      </c>
      <c r="O19" s="64" t="s">
        <v>16</v>
      </c>
      <c r="P19" s="46">
        <v>100</v>
      </c>
      <c r="Q19" s="46">
        <v>291</v>
      </c>
      <c r="R19" s="46">
        <v>8</v>
      </c>
      <c r="S19" s="46">
        <v>8</v>
      </c>
      <c r="T19" s="62">
        <f t="shared" si="2"/>
        <v>377</v>
      </c>
      <c r="U19" s="63">
        <f t="shared" si="5"/>
        <v>1584.5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95</v>
      </c>
      <c r="C20" s="67">
        <v>186</v>
      </c>
      <c r="D20" s="67">
        <v>3</v>
      </c>
      <c r="E20" s="67">
        <v>10</v>
      </c>
      <c r="F20" s="73">
        <f t="shared" si="0"/>
        <v>264.5</v>
      </c>
      <c r="G20" s="74"/>
      <c r="H20" s="64" t="s">
        <v>24</v>
      </c>
      <c r="I20" s="46">
        <v>127</v>
      </c>
      <c r="J20" s="46">
        <v>258</v>
      </c>
      <c r="K20" s="46">
        <v>6</v>
      </c>
      <c r="L20" s="46">
        <v>11</v>
      </c>
      <c r="M20" s="73">
        <f t="shared" si="1"/>
        <v>361</v>
      </c>
      <c r="N20" s="63">
        <f>M17+M18+M19+M20</f>
        <v>1401</v>
      </c>
      <c r="O20" s="64" t="s">
        <v>45</v>
      </c>
      <c r="P20" s="45">
        <v>115</v>
      </c>
      <c r="Q20" s="45">
        <v>248</v>
      </c>
      <c r="R20" s="45">
        <v>6</v>
      </c>
      <c r="S20" s="45">
        <v>7</v>
      </c>
      <c r="T20" s="73">
        <f t="shared" si="2"/>
        <v>335</v>
      </c>
      <c r="U20" s="63">
        <f t="shared" si="5"/>
        <v>1530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118</v>
      </c>
      <c r="C21" s="61">
        <v>204</v>
      </c>
      <c r="D21" s="61">
        <v>4</v>
      </c>
      <c r="E21" s="61">
        <v>13</v>
      </c>
      <c r="F21" s="62">
        <f t="shared" si="0"/>
        <v>303.5</v>
      </c>
      <c r="G21" s="75"/>
      <c r="H21" s="72" t="s">
        <v>25</v>
      </c>
      <c r="I21" s="46">
        <v>106</v>
      </c>
      <c r="J21" s="46">
        <v>232</v>
      </c>
      <c r="K21" s="46">
        <v>8</v>
      </c>
      <c r="L21" s="46">
        <v>8</v>
      </c>
      <c r="M21" s="62">
        <f t="shared" si="1"/>
        <v>321</v>
      </c>
      <c r="N21" s="63">
        <f>M18+M19+M20+M21</f>
        <v>1408.5</v>
      </c>
      <c r="O21" s="68" t="s">
        <v>46</v>
      </c>
      <c r="P21" s="47">
        <v>81</v>
      </c>
      <c r="Q21" s="47">
        <v>180</v>
      </c>
      <c r="R21" s="47">
        <v>7</v>
      </c>
      <c r="S21" s="47">
        <v>3</v>
      </c>
      <c r="T21" s="70">
        <f t="shared" si="2"/>
        <v>242</v>
      </c>
      <c r="U21" s="71">
        <f t="shared" si="5"/>
        <v>1356.5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96</v>
      </c>
      <c r="C22" s="61">
        <v>195</v>
      </c>
      <c r="D22" s="61">
        <v>8</v>
      </c>
      <c r="E22" s="61">
        <v>11</v>
      </c>
      <c r="F22" s="62">
        <f t="shared" si="0"/>
        <v>286.5</v>
      </c>
      <c r="G22" s="63"/>
      <c r="H22" s="68" t="s">
        <v>26</v>
      </c>
      <c r="I22" s="47">
        <v>112</v>
      </c>
      <c r="J22" s="47">
        <v>230</v>
      </c>
      <c r="K22" s="47">
        <v>6</v>
      </c>
      <c r="L22" s="47">
        <v>10</v>
      </c>
      <c r="M22" s="62">
        <f t="shared" si="1"/>
        <v>323</v>
      </c>
      <c r="N22" s="71">
        <f>M19+M20+M21+M22</f>
        <v>1369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1449.5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1408.5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1584.5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45 - CR 5 SUR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45-5SUR</v>
      </c>
      <c r="M5" s="172"/>
      <c r="N5" s="172"/>
      <c r="O5" s="12"/>
      <c r="P5" s="161" t="s">
        <v>57</v>
      </c>
      <c r="Q5" s="161"/>
      <c r="R5" s="161"/>
      <c r="S5" s="171" t="s">
        <v>155</v>
      </c>
      <c r="T5" s="171"/>
      <c r="U5" s="171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0</v>
      </c>
      <c r="D10" s="46">
        <v>21</v>
      </c>
      <c r="E10" s="46">
        <v>0</v>
      </c>
      <c r="F10" s="62">
        <f>B10*0.5+C10*1+D10*2+E10*2.5</f>
        <v>42</v>
      </c>
      <c r="G10" s="2"/>
      <c r="H10" s="19" t="s">
        <v>4</v>
      </c>
      <c r="I10" s="46">
        <v>0</v>
      </c>
      <c r="J10" s="46">
        <v>0</v>
      </c>
      <c r="K10" s="46">
        <v>5</v>
      </c>
      <c r="L10" s="46">
        <v>0</v>
      </c>
      <c r="M10" s="6">
        <f>I10*0.5+J10*1+K10*2+L10*2.5</f>
        <v>10</v>
      </c>
      <c r="N10" s="9">
        <f>F20+F21+F22+M10</f>
        <v>56</v>
      </c>
      <c r="O10" s="19" t="s">
        <v>43</v>
      </c>
      <c r="P10" s="46">
        <v>0</v>
      </c>
      <c r="Q10" s="46">
        <v>0</v>
      </c>
      <c r="R10" s="46">
        <v>8</v>
      </c>
      <c r="S10" s="46">
        <v>0</v>
      </c>
      <c r="T10" s="6">
        <f>P10*0.5+Q10*1+R10*2+S10*2.5</f>
        <v>16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22</v>
      </c>
      <c r="E11" s="46">
        <v>0</v>
      </c>
      <c r="F11" s="6">
        <f t="shared" ref="F11:F22" si="0">B11*0.5+C11*1+D11*2+E11*2.5</f>
        <v>44</v>
      </c>
      <c r="G11" s="2"/>
      <c r="H11" s="19" t="s">
        <v>5</v>
      </c>
      <c r="I11" s="46">
        <v>0</v>
      </c>
      <c r="J11" s="46">
        <v>0</v>
      </c>
      <c r="K11" s="46">
        <v>7</v>
      </c>
      <c r="L11" s="46">
        <v>0</v>
      </c>
      <c r="M11" s="6">
        <f t="shared" ref="M11:M22" si="1">I11*0.5+J11*1+K11*2+L11*2.5</f>
        <v>14</v>
      </c>
      <c r="N11" s="9">
        <f>F21+F22+M10+M11</f>
        <v>54</v>
      </c>
      <c r="O11" s="19" t="s">
        <v>44</v>
      </c>
      <c r="P11" s="46">
        <v>0</v>
      </c>
      <c r="Q11" s="46">
        <v>0</v>
      </c>
      <c r="R11" s="46">
        <v>6</v>
      </c>
      <c r="S11" s="46">
        <v>0</v>
      </c>
      <c r="T11" s="6">
        <f t="shared" ref="T11:T21" si="2">P11*0.5+Q11*1+R11*2+S11*2.5</f>
        <v>12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18</v>
      </c>
      <c r="E12" s="46">
        <v>0</v>
      </c>
      <c r="F12" s="6">
        <f t="shared" si="0"/>
        <v>36</v>
      </c>
      <c r="G12" s="2"/>
      <c r="H12" s="19" t="s">
        <v>6</v>
      </c>
      <c r="I12" s="46">
        <v>0</v>
      </c>
      <c r="J12" s="46">
        <v>0</v>
      </c>
      <c r="K12" s="46">
        <v>6</v>
      </c>
      <c r="L12" s="46">
        <v>0</v>
      </c>
      <c r="M12" s="6">
        <f t="shared" si="1"/>
        <v>12</v>
      </c>
      <c r="N12" s="2">
        <f>F22+M10+M11+M12</f>
        <v>48</v>
      </c>
      <c r="O12" s="19" t="s">
        <v>32</v>
      </c>
      <c r="P12" s="46">
        <v>0</v>
      </c>
      <c r="Q12" s="46">
        <v>0</v>
      </c>
      <c r="R12" s="46">
        <v>4</v>
      </c>
      <c r="S12" s="46">
        <v>0</v>
      </c>
      <c r="T12" s="6">
        <f t="shared" si="2"/>
        <v>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15</v>
      </c>
      <c r="E13" s="46">
        <v>0</v>
      </c>
      <c r="F13" s="6">
        <f t="shared" si="0"/>
        <v>30</v>
      </c>
      <c r="G13" s="2">
        <f>F10+F11+F12+F13</f>
        <v>152</v>
      </c>
      <c r="H13" s="19" t="s">
        <v>7</v>
      </c>
      <c r="I13" s="46">
        <v>0</v>
      </c>
      <c r="J13" s="46">
        <v>0</v>
      </c>
      <c r="K13" s="46">
        <v>6</v>
      </c>
      <c r="L13" s="46">
        <v>0</v>
      </c>
      <c r="M13" s="6">
        <f t="shared" si="1"/>
        <v>12</v>
      </c>
      <c r="N13" s="2">
        <f t="shared" ref="N13:N18" si="3">M10+M11+M12+M13</f>
        <v>48</v>
      </c>
      <c r="O13" s="19" t="s">
        <v>33</v>
      </c>
      <c r="P13" s="46">
        <v>0</v>
      </c>
      <c r="Q13" s="46">
        <v>0</v>
      </c>
      <c r="R13" s="46">
        <v>11</v>
      </c>
      <c r="S13" s="46">
        <v>0</v>
      </c>
      <c r="T13" s="6">
        <f t="shared" si="2"/>
        <v>22</v>
      </c>
      <c r="U13" s="2">
        <f t="shared" ref="U13:U21" si="4">T10+T11+T12+T13</f>
        <v>58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10</v>
      </c>
      <c r="E14" s="46">
        <v>0</v>
      </c>
      <c r="F14" s="6">
        <f t="shared" si="0"/>
        <v>20</v>
      </c>
      <c r="G14" s="2">
        <f t="shared" ref="G14:G19" si="5">F11+F12+F13+F14</f>
        <v>130</v>
      </c>
      <c r="H14" s="19" t="s">
        <v>9</v>
      </c>
      <c r="I14" s="46">
        <v>0</v>
      </c>
      <c r="J14" s="46">
        <v>0</v>
      </c>
      <c r="K14" s="46">
        <v>8</v>
      </c>
      <c r="L14" s="46">
        <v>0</v>
      </c>
      <c r="M14" s="6">
        <f t="shared" si="1"/>
        <v>16</v>
      </c>
      <c r="N14" s="2">
        <f t="shared" si="3"/>
        <v>54</v>
      </c>
      <c r="O14" s="19" t="s">
        <v>29</v>
      </c>
      <c r="P14" s="45">
        <v>0</v>
      </c>
      <c r="Q14" s="45">
        <v>0</v>
      </c>
      <c r="R14" s="45">
        <v>14</v>
      </c>
      <c r="S14" s="45">
        <v>0</v>
      </c>
      <c r="T14" s="6">
        <f t="shared" si="2"/>
        <v>28</v>
      </c>
      <c r="U14" s="2">
        <f t="shared" si="4"/>
        <v>70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9</v>
      </c>
      <c r="E15" s="46">
        <v>0</v>
      </c>
      <c r="F15" s="6">
        <f t="shared" si="0"/>
        <v>18</v>
      </c>
      <c r="G15" s="2">
        <f t="shared" si="5"/>
        <v>104</v>
      </c>
      <c r="H15" s="19" t="s">
        <v>12</v>
      </c>
      <c r="I15" s="46">
        <v>0</v>
      </c>
      <c r="J15" s="46">
        <v>0</v>
      </c>
      <c r="K15" s="46">
        <v>5</v>
      </c>
      <c r="L15" s="46">
        <v>0</v>
      </c>
      <c r="M15" s="6">
        <f t="shared" si="1"/>
        <v>10</v>
      </c>
      <c r="N15" s="2">
        <f t="shared" si="3"/>
        <v>50</v>
      </c>
      <c r="O15" s="18" t="s">
        <v>30</v>
      </c>
      <c r="P15" s="46">
        <v>0</v>
      </c>
      <c r="Q15" s="46">
        <v>0</v>
      </c>
      <c r="R15" s="46">
        <v>11</v>
      </c>
      <c r="S15" s="46">
        <v>0</v>
      </c>
      <c r="T15" s="6">
        <f t="shared" si="2"/>
        <v>22</v>
      </c>
      <c r="U15" s="2">
        <f t="shared" si="4"/>
        <v>80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0</v>
      </c>
      <c r="D16" s="46">
        <v>10</v>
      </c>
      <c r="E16" s="46">
        <v>0</v>
      </c>
      <c r="F16" s="6">
        <f t="shared" si="0"/>
        <v>20</v>
      </c>
      <c r="G16" s="2">
        <f t="shared" si="5"/>
        <v>88</v>
      </c>
      <c r="H16" s="19" t="s">
        <v>15</v>
      </c>
      <c r="I16" s="46">
        <v>0</v>
      </c>
      <c r="J16" s="46">
        <v>0</v>
      </c>
      <c r="K16" s="46">
        <v>6</v>
      </c>
      <c r="L16" s="46">
        <v>0</v>
      </c>
      <c r="M16" s="6">
        <f t="shared" si="1"/>
        <v>12</v>
      </c>
      <c r="N16" s="2">
        <f t="shared" si="3"/>
        <v>50</v>
      </c>
      <c r="O16" s="19" t="s">
        <v>8</v>
      </c>
      <c r="P16" s="46">
        <v>0</v>
      </c>
      <c r="Q16" s="46">
        <v>0</v>
      </c>
      <c r="R16" s="46">
        <v>10</v>
      </c>
      <c r="S16" s="46">
        <v>0</v>
      </c>
      <c r="T16" s="6">
        <f t="shared" si="2"/>
        <v>20</v>
      </c>
      <c r="U16" s="2">
        <f t="shared" si="4"/>
        <v>92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0</v>
      </c>
      <c r="D17" s="46">
        <v>9</v>
      </c>
      <c r="E17" s="46">
        <v>0</v>
      </c>
      <c r="F17" s="6">
        <f t="shared" si="0"/>
        <v>18</v>
      </c>
      <c r="G17" s="2">
        <f t="shared" si="5"/>
        <v>76</v>
      </c>
      <c r="H17" s="19" t="s">
        <v>18</v>
      </c>
      <c r="I17" s="46">
        <v>0</v>
      </c>
      <c r="J17" s="46">
        <v>0</v>
      </c>
      <c r="K17" s="46">
        <v>5</v>
      </c>
      <c r="L17" s="46">
        <v>0</v>
      </c>
      <c r="M17" s="6">
        <f t="shared" si="1"/>
        <v>10</v>
      </c>
      <c r="N17" s="2">
        <f t="shared" si="3"/>
        <v>48</v>
      </c>
      <c r="O17" s="19" t="s">
        <v>10</v>
      </c>
      <c r="P17" s="46">
        <v>0</v>
      </c>
      <c r="Q17" s="46">
        <v>0</v>
      </c>
      <c r="R17" s="46">
        <v>14</v>
      </c>
      <c r="S17" s="46">
        <v>0</v>
      </c>
      <c r="T17" s="6">
        <f t="shared" si="2"/>
        <v>28</v>
      </c>
      <c r="U17" s="2">
        <f t="shared" si="4"/>
        <v>98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0</v>
      </c>
      <c r="D18" s="46">
        <v>8</v>
      </c>
      <c r="E18" s="46">
        <v>0</v>
      </c>
      <c r="F18" s="6">
        <f t="shared" si="0"/>
        <v>16</v>
      </c>
      <c r="G18" s="2">
        <f t="shared" si="5"/>
        <v>72</v>
      </c>
      <c r="H18" s="19" t="s">
        <v>20</v>
      </c>
      <c r="I18" s="46">
        <v>0</v>
      </c>
      <c r="J18" s="46">
        <v>0</v>
      </c>
      <c r="K18" s="46">
        <v>4</v>
      </c>
      <c r="L18" s="46">
        <v>0</v>
      </c>
      <c r="M18" s="6">
        <f t="shared" si="1"/>
        <v>8</v>
      </c>
      <c r="N18" s="2">
        <f t="shared" si="3"/>
        <v>40</v>
      </c>
      <c r="O18" s="19" t="s">
        <v>13</v>
      </c>
      <c r="P18" s="46">
        <v>0</v>
      </c>
      <c r="Q18" s="46">
        <v>0</v>
      </c>
      <c r="R18" s="46">
        <v>15</v>
      </c>
      <c r="S18" s="46">
        <v>0</v>
      </c>
      <c r="T18" s="6">
        <f t="shared" si="2"/>
        <v>30</v>
      </c>
      <c r="U18" s="2">
        <f t="shared" si="4"/>
        <v>100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0</v>
      </c>
      <c r="D19" s="47">
        <v>5</v>
      </c>
      <c r="E19" s="47">
        <v>0</v>
      </c>
      <c r="F19" s="7">
        <f t="shared" si="0"/>
        <v>10</v>
      </c>
      <c r="G19" s="3">
        <f t="shared" si="5"/>
        <v>64</v>
      </c>
      <c r="H19" s="20" t="s">
        <v>22</v>
      </c>
      <c r="I19" s="45">
        <v>0</v>
      </c>
      <c r="J19" s="45">
        <v>0</v>
      </c>
      <c r="K19" s="45">
        <v>6</v>
      </c>
      <c r="L19" s="45">
        <v>0</v>
      </c>
      <c r="M19" s="6">
        <f t="shared" si="1"/>
        <v>12</v>
      </c>
      <c r="N19" s="2">
        <f>M16+M17+M18+M19</f>
        <v>42</v>
      </c>
      <c r="O19" s="19" t="s">
        <v>16</v>
      </c>
      <c r="P19" s="46">
        <v>0</v>
      </c>
      <c r="Q19" s="46">
        <v>0</v>
      </c>
      <c r="R19" s="46">
        <v>17</v>
      </c>
      <c r="S19" s="46">
        <v>0</v>
      </c>
      <c r="T19" s="6">
        <f t="shared" si="2"/>
        <v>34</v>
      </c>
      <c r="U19" s="2">
        <f t="shared" si="4"/>
        <v>112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8</v>
      </c>
      <c r="E20" s="45">
        <v>0</v>
      </c>
      <c r="F20" s="8">
        <f t="shared" si="0"/>
        <v>16</v>
      </c>
      <c r="G20" s="35"/>
      <c r="H20" s="19" t="s">
        <v>24</v>
      </c>
      <c r="I20" s="46">
        <v>0</v>
      </c>
      <c r="J20" s="46">
        <v>0</v>
      </c>
      <c r="K20" s="46">
        <v>5</v>
      </c>
      <c r="L20" s="46">
        <v>0</v>
      </c>
      <c r="M20" s="8">
        <f t="shared" si="1"/>
        <v>10</v>
      </c>
      <c r="N20" s="2">
        <f>M17+M18+M19+M20</f>
        <v>40</v>
      </c>
      <c r="O20" s="19" t="s">
        <v>45</v>
      </c>
      <c r="P20" s="45">
        <v>0</v>
      </c>
      <c r="Q20" s="45">
        <v>0</v>
      </c>
      <c r="R20" s="45">
        <v>15</v>
      </c>
      <c r="S20" s="45">
        <v>0</v>
      </c>
      <c r="T20" s="8">
        <f t="shared" si="2"/>
        <v>30</v>
      </c>
      <c r="U20" s="2">
        <f t="shared" si="4"/>
        <v>122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0</v>
      </c>
      <c r="D21" s="46">
        <v>9</v>
      </c>
      <c r="E21" s="46">
        <v>0</v>
      </c>
      <c r="F21" s="6">
        <f t="shared" si="0"/>
        <v>18</v>
      </c>
      <c r="G21" s="36"/>
      <c r="H21" s="20" t="s">
        <v>25</v>
      </c>
      <c r="I21" s="46">
        <v>0</v>
      </c>
      <c r="J21" s="46">
        <v>0</v>
      </c>
      <c r="K21" s="46">
        <v>8</v>
      </c>
      <c r="L21" s="46">
        <v>0</v>
      </c>
      <c r="M21" s="6">
        <f t="shared" si="1"/>
        <v>16</v>
      </c>
      <c r="N21" s="2">
        <f>M18+M19+M20+M21</f>
        <v>46</v>
      </c>
      <c r="O21" s="21" t="s">
        <v>46</v>
      </c>
      <c r="P21" s="47">
        <v>0</v>
      </c>
      <c r="Q21" s="47">
        <v>0</v>
      </c>
      <c r="R21" s="47">
        <v>10</v>
      </c>
      <c r="S21" s="47">
        <v>0</v>
      </c>
      <c r="T21" s="7">
        <f t="shared" si="2"/>
        <v>20</v>
      </c>
      <c r="U21" s="3">
        <f t="shared" si="4"/>
        <v>114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0</v>
      </c>
      <c r="D22" s="46">
        <v>6</v>
      </c>
      <c r="E22" s="46">
        <v>0</v>
      </c>
      <c r="F22" s="6">
        <f t="shared" si="0"/>
        <v>12</v>
      </c>
      <c r="G22" s="2"/>
      <c r="H22" s="21" t="s">
        <v>26</v>
      </c>
      <c r="I22" s="47">
        <v>0</v>
      </c>
      <c r="J22" s="47">
        <v>0</v>
      </c>
      <c r="K22" s="47">
        <v>3</v>
      </c>
      <c r="L22" s="47">
        <v>0</v>
      </c>
      <c r="M22" s="6">
        <f t="shared" si="1"/>
        <v>6</v>
      </c>
      <c r="N22" s="3">
        <f>M19+M20+M21+M22</f>
        <v>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45 - CR 5 SUR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45-5SUR</v>
      </c>
      <c r="M6" s="172"/>
      <c r="N6" s="172"/>
      <c r="O6" s="12"/>
      <c r="P6" s="161" t="s">
        <v>58</v>
      </c>
      <c r="Q6" s="161"/>
      <c r="R6" s="161"/>
      <c r="S6" s="212">
        <f>'G-1'!S6:U6</f>
        <v>43326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'G-1'!B10+'G-1 TRANSMETRO'!B10+'G-2'!B10+'G-2 TRANSMETRO'!B10</f>
        <v>188</v>
      </c>
      <c r="C10" s="46">
        <f>'G-1'!C10+'G-1 TRANSMETRO'!C10+'G-2'!C10+'G-2 TRANSMETRO'!C10</f>
        <v>411</v>
      </c>
      <c r="D10" s="46">
        <f>'G-1'!D10+'G-1 TRANSMETRO'!D10+'G-2'!D10+'G-2 TRANSMETRO'!D10</f>
        <v>48</v>
      </c>
      <c r="E10" s="46">
        <f>'G-1'!E10+'G-1 TRANSMETRO'!E10+'G-2'!E10+'G-2 TRANSMETRO'!E10</f>
        <v>10</v>
      </c>
      <c r="F10" s="6">
        <f t="shared" ref="F10:F22" si="0">B10*0.5+C10*1+D10*2+E10*2.5</f>
        <v>626</v>
      </c>
      <c r="G10" s="2"/>
      <c r="H10" s="19" t="s">
        <v>4</v>
      </c>
      <c r="I10" s="46">
        <f>'G-1'!I10+'G-1 TRANSMETRO'!I10+'G-2'!I10+'G-2 TRANSMETRO'!I10</f>
        <v>202</v>
      </c>
      <c r="J10" s="46">
        <f>'G-1'!J10+'G-1 TRANSMETRO'!J10+'G-2'!J10+'G-2 TRANSMETRO'!J10</f>
        <v>347</v>
      </c>
      <c r="K10" s="46">
        <f>'G-1'!K10+'G-1 TRANSMETRO'!K10+'G-2'!K10+'G-2 TRANSMETRO'!K10</f>
        <v>19</v>
      </c>
      <c r="L10" s="46">
        <f>'G-1'!L10+'G-1 TRANSMETRO'!L10+'G-2'!L10+'G-2 TRANSMETRO'!L10</f>
        <v>15</v>
      </c>
      <c r="M10" s="6">
        <f t="shared" ref="M10:M22" si="1">I10*0.5+J10*1+K10*2+L10*2.5</f>
        <v>523.5</v>
      </c>
      <c r="N10" s="9">
        <f>F20+F21+F22+M10</f>
        <v>2182</v>
      </c>
      <c r="O10" s="19" t="s">
        <v>43</v>
      </c>
      <c r="P10" s="46">
        <f>'G-1'!P10+'G-1 TRANSMETRO'!P10+'G-2'!P10+'G-2 TRANSMETRO'!P10</f>
        <v>204</v>
      </c>
      <c r="Q10" s="46">
        <f>'G-1'!Q10+'G-1 TRANSMETRO'!Q10+'G-2'!Q10+'G-2 TRANSMETRO'!Q10</f>
        <v>372</v>
      </c>
      <c r="R10" s="46">
        <f>'G-1'!R10+'G-1 TRANSMETRO'!R10+'G-2'!R10+'G-2 TRANSMETRO'!R10</f>
        <v>27</v>
      </c>
      <c r="S10" s="46">
        <f>'G-1'!S10+'G-1 TRANSMETRO'!S10+'G-2'!S10+'G-2 TRANSMETRO'!S10</f>
        <v>15</v>
      </c>
      <c r="T10" s="6">
        <f t="shared" ref="T10:T21" si="2">P10*0.5+Q10*1+R10*2+S10*2.5</f>
        <v>565.5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'G-1'!B11+'G-1 TRANSMETRO'!B11+'G-2'!B11+'G-2 TRANSMETRO'!B11</f>
        <v>191</v>
      </c>
      <c r="C11" s="46">
        <f>'G-1'!C11+'G-1 TRANSMETRO'!C11+'G-2'!C11+'G-2 TRANSMETRO'!C11</f>
        <v>468</v>
      </c>
      <c r="D11" s="46">
        <f>'G-1'!D11+'G-1 TRANSMETRO'!D11+'G-2'!D11+'G-2 TRANSMETRO'!D11</f>
        <v>50</v>
      </c>
      <c r="E11" s="46">
        <f>'G-1'!E11+'G-1 TRANSMETRO'!E11+'G-2'!E11+'G-2 TRANSMETRO'!E11</f>
        <v>12</v>
      </c>
      <c r="F11" s="6">
        <f t="shared" si="0"/>
        <v>693.5</v>
      </c>
      <c r="G11" s="2"/>
      <c r="H11" s="19" t="s">
        <v>5</v>
      </c>
      <c r="I11" s="46">
        <f>'G-1'!I11+'G-1 TRANSMETRO'!I11+'G-2'!I11+'G-2 TRANSMETRO'!I11</f>
        <v>226</v>
      </c>
      <c r="J11" s="46">
        <f>'G-1'!J11+'G-1 TRANSMETRO'!J11+'G-2'!J11+'G-2 TRANSMETRO'!J11</f>
        <v>389</v>
      </c>
      <c r="K11" s="46">
        <f>'G-1'!K11+'G-1 TRANSMETRO'!K11+'G-2'!K11+'G-2 TRANSMETRO'!K11</f>
        <v>34</v>
      </c>
      <c r="L11" s="46">
        <f>'G-1'!L11+'G-1 TRANSMETRO'!L11+'G-2'!L11+'G-2 TRANSMETRO'!L11</f>
        <v>16</v>
      </c>
      <c r="M11" s="6">
        <f t="shared" si="1"/>
        <v>610</v>
      </c>
      <c r="N11" s="9">
        <f>F21+F22+M10+M11</f>
        <v>2260.5</v>
      </c>
      <c r="O11" s="19" t="s">
        <v>44</v>
      </c>
      <c r="P11" s="46">
        <f>'G-1'!P11+'G-1 TRANSMETRO'!P11+'G-2'!P11+'G-2 TRANSMETRO'!P11</f>
        <v>228</v>
      </c>
      <c r="Q11" s="46">
        <f>'G-1'!Q11+'G-1 TRANSMETRO'!Q11+'G-2'!Q11+'G-2 TRANSMETRO'!Q11</f>
        <v>372</v>
      </c>
      <c r="R11" s="46">
        <f>'G-1'!R11+'G-1 TRANSMETRO'!R11+'G-2'!R11+'G-2 TRANSMETRO'!R11</f>
        <v>23</v>
      </c>
      <c r="S11" s="46">
        <f>'G-1'!S11+'G-1 TRANSMETRO'!S11+'G-2'!S11+'G-2 TRANSMETRO'!S11</f>
        <v>22</v>
      </c>
      <c r="T11" s="6">
        <f t="shared" si="2"/>
        <v>587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'G-1'!B12+'G-1 TRANSMETRO'!B12+'G-2'!B12+'G-2 TRANSMETRO'!B12</f>
        <v>172</v>
      </c>
      <c r="C12" s="46">
        <f>'G-1'!C12+'G-1 TRANSMETRO'!C12+'G-2'!C12+'G-2 TRANSMETRO'!C12</f>
        <v>418</v>
      </c>
      <c r="D12" s="46">
        <f>'G-1'!D12+'G-1 TRANSMETRO'!D12+'G-2'!D12+'G-2 TRANSMETRO'!D12</f>
        <v>46</v>
      </c>
      <c r="E12" s="46">
        <f>'G-1'!E12+'G-1 TRANSMETRO'!E12+'G-2'!E12+'G-2 TRANSMETRO'!E12</f>
        <v>16</v>
      </c>
      <c r="F12" s="6">
        <f t="shared" si="0"/>
        <v>636</v>
      </c>
      <c r="G12" s="2"/>
      <c r="H12" s="19" t="s">
        <v>6</v>
      </c>
      <c r="I12" s="46">
        <f>'G-1'!I12+'G-1 TRANSMETRO'!I12+'G-2'!I12+'G-2 TRANSMETRO'!I12</f>
        <v>224</v>
      </c>
      <c r="J12" s="46">
        <f>'G-1'!J12+'G-1 TRANSMETRO'!J12+'G-2'!J12+'G-2 TRANSMETRO'!J12</f>
        <v>418</v>
      </c>
      <c r="K12" s="46">
        <f>'G-1'!K12+'G-1 TRANSMETRO'!K12+'G-2'!K12+'G-2 TRANSMETRO'!K12</f>
        <v>24</v>
      </c>
      <c r="L12" s="46">
        <f>'G-1'!L12+'G-1 TRANSMETRO'!L12+'G-2'!L12+'G-2 TRANSMETRO'!L12</f>
        <v>14</v>
      </c>
      <c r="M12" s="6">
        <f t="shared" si="1"/>
        <v>613</v>
      </c>
      <c r="N12" s="2">
        <f>F22+M10+M11+M12</f>
        <v>2284</v>
      </c>
      <c r="O12" s="19" t="s">
        <v>32</v>
      </c>
      <c r="P12" s="46">
        <f>'G-1'!P12+'G-1 TRANSMETRO'!P12+'G-2'!P12+'G-2 TRANSMETRO'!P12</f>
        <v>253</v>
      </c>
      <c r="Q12" s="46">
        <f>'G-1'!Q12+'G-1 TRANSMETRO'!Q12+'G-2'!Q12+'G-2 TRANSMETRO'!Q12</f>
        <v>387</v>
      </c>
      <c r="R12" s="46">
        <f>'G-1'!R12+'G-1 TRANSMETRO'!R12+'G-2'!R12+'G-2 TRANSMETRO'!R12</f>
        <v>30</v>
      </c>
      <c r="S12" s="46">
        <f>'G-1'!S12+'G-1 TRANSMETRO'!S12+'G-2'!S12+'G-2 TRANSMETRO'!S12</f>
        <v>16</v>
      </c>
      <c r="T12" s="6">
        <f t="shared" si="2"/>
        <v>613.5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'G-1'!B13+'G-1 TRANSMETRO'!B13+'G-2'!B13+'G-2 TRANSMETRO'!B13</f>
        <v>177</v>
      </c>
      <c r="C13" s="46">
        <f>'G-1'!C13+'G-1 TRANSMETRO'!C13+'G-2'!C13+'G-2 TRANSMETRO'!C13</f>
        <v>347</v>
      </c>
      <c r="D13" s="46">
        <f>'G-1'!D13+'G-1 TRANSMETRO'!D13+'G-2'!D13+'G-2 TRANSMETRO'!D13</f>
        <v>49</v>
      </c>
      <c r="E13" s="46">
        <f>'G-1'!E13+'G-1 TRANSMETRO'!E13+'G-2'!E13+'G-2 TRANSMETRO'!E13</f>
        <v>27</v>
      </c>
      <c r="F13" s="6">
        <f t="shared" si="0"/>
        <v>601</v>
      </c>
      <c r="G13" s="2">
        <f t="shared" ref="G13:G19" si="3">F10+F11+F12+F13</f>
        <v>2556.5</v>
      </c>
      <c r="H13" s="19" t="s">
        <v>7</v>
      </c>
      <c r="I13" s="46">
        <f>'G-1'!I13+'G-1 TRANSMETRO'!I13+'G-2'!I13+'G-2 TRANSMETRO'!I13</f>
        <v>234</v>
      </c>
      <c r="J13" s="46">
        <f>'G-1'!J13+'G-1 TRANSMETRO'!J13+'G-2'!J13+'G-2 TRANSMETRO'!J13</f>
        <v>446</v>
      </c>
      <c r="K13" s="46">
        <f>'G-1'!K13+'G-1 TRANSMETRO'!K13+'G-2'!K13+'G-2 TRANSMETRO'!K13</f>
        <v>26</v>
      </c>
      <c r="L13" s="46">
        <f>'G-1'!L13+'G-1 TRANSMETRO'!L13+'G-2'!L13+'G-2 TRANSMETRO'!L13</f>
        <v>10</v>
      </c>
      <c r="M13" s="6">
        <f t="shared" si="1"/>
        <v>640</v>
      </c>
      <c r="N13" s="2">
        <f t="shared" ref="N13:N18" si="4">M10+M11+M12+M13</f>
        <v>2386.5</v>
      </c>
      <c r="O13" s="19" t="s">
        <v>33</v>
      </c>
      <c r="P13" s="46">
        <f>'G-1'!P13+'G-1 TRANSMETRO'!P13+'G-2'!P13+'G-2 TRANSMETRO'!P13</f>
        <v>244</v>
      </c>
      <c r="Q13" s="46">
        <f>'G-1'!Q13+'G-1 TRANSMETRO'!Q13+'G-2'!Q13+'G-2 TRANSMETRO'!Q13</f>
        <v>367</v>
      </c>
      <c r="R13" s="46">
        <f>'G-1'!R13+'G-1 TRANSMETRO'!R13+'G-2'!R13+'G-2 TRANSMETRO'!R13</f>
        <v>33</v>
      </c>
      <c r="S13" s="46">
        <f>'G-1'!S13+'G-1 TRANSMETRO'!S13+'G-2'!S13+'G-2 TRANSMETRO'!S13</f>
        <v>17</v>
      </c>
      <c r="T13" s="6">
        <f t="shared" si="2"/>
        <v>597.5</v>
      </c>
      <c r="U13" s="2">
        <f t="shared" ref="U13:U21" si="5">T10+T11+T12+T13</f>
        <v>2363.5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'G-1'!B14+'G-1 TRANSMETRO'!B14+'G-2'!B14+'G-2 TRANSMETRO'!B14</f>
        <v>207</v>
      </c>
      <c r="C14" s="46">
        <f>'G-1'!C14+'G-1 TRANSMETRO'!C14+'G-2'!C14+'G-2 TRANSMETRO'!C14</f>
        <v>305</v>
      </c>
      <c r="D14" s="46">
        <f>'G-1'!D14+'G-1 TRANSMETRO'!D14+'G-2'!D14+'G-2 TRANSMETRO'!D14</f>
        <v>38</v>
      </c>
      <c r="E14" s="46">
        <f>'G-1'!E14+'G-1 TRANSMETRO'!E14+'G-2'!E14+'G-2 TRANSMETRO'!E14</f>
        <v>18</v>
      </c>
      <c r="F14" s="6">
        <f t="shared" si="0"/>
        <v>529.5</v>
      </c>
      <c r="G14" s="2">
        <f t="shared" si="3"/>
        <v>2460</v>
      </c>
      <c r="H14" s="19" t="s">
        <v>9</v>
      </c>
      <c r="I14" s="46">
        <f>'G-1'!I14+'G-1 TRANSMETRO'!I14+'G-2'!I14+'G-2 TRANSMETRO'!I14</f>
        <v>208</v>
      </c>
      <c r="J14" s="46">
        <f>'G-1'!J14+'G-1 TRANSMETRO'!J14+'G-2'!J14+'G-2 TRANSMETRO'!J14</f>
        <v>388</v>
      </c>
      <c r="K14" s="46">
        <f>'G-1'!K14+'G-1 TRANSMETRO'!K14+'G-2'!K14+'G-2 TRANSMETRO'!K14</f>
        <v>28</v>
      </c>
      <c r="L14" s="46">
        <f>'G-1'!L14+'G-1 TRANSMETRO'!L14+'G-2'!L14+'G-2 TRANSMETRO'!L14</f>
        <v>15</v>
      </c>
      <c r="M14" s="6">
        <f t="shared" si="1"/>
        <v>585.5</v>
      </c>
      <c r="N14" s="2">
        <f t="shared" si="4"/>
        <v>2448.5</v>
      </c>
      <c r="O14" s="19" t="s">
        <v>29</v>
      </c>
      <c r="P14" s="46">
        <f>'G-1'!P14+'G-1 TRANSMETRO'!P14+'G-2'!P14+'G-2 TRANSMETRO'!P14</f>
        <v>263</v>
      </c>
      <c r="Q14" s="46">
        <f>'G-1'!Q14+'G-1 TRANSMETRO'!Q14+'G-2'!Q14+'G-2 TRANSMETRO'!Q14</f>
        <v>414</v>
      </c>
      <c r="R14" s="46">
        <f>'G-1'!R14+'G-1 TRANSMETRO'!R14+'G-2'!R14+'G-2 TRANSMETRO'!R14</f>
        <v>31</v>
      </c>
      <c r="S14" s="46">
        <f>'G-1'!S14+'G-1 TRANSMETRO'!S14+'G-2'!S14+'G-2 TRANSMETRO'!S14</f>
        <v>18</v>
      </c>
      <c r="T14" s="6">
        <f t="shared" si="2"/>
        <v>652.5</v>
      </c>
      <c r="U14" s="2">
        <f t="shared" si="5"/>
        <v>2450.5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'G-1'!B15+'G-1 TRANSMETRO'!B15+'G-2'!B15+'G-2 TRANSMETRO'!B15</f>
        <v>205</v>
      </c>
      <c r="C15" s="46">
        <f>'G-1'!C15+'G-1 TRANSMETRO'!C15+'G-2'!C15+'G-2 TRANSMETRO'!C15</f>
        <v>348</v>
      </c>
      <c r="D15" s="46">
        <f>'G-1'!D15+'G-1 TRANSMETRO'!D15+'G-2'!D15+'G-2 TRANSMETRO'!D15</f>
        <v>36</v>
      </c>
      <c r="E15" s="46">
        <f>'G-1'!E15+'G-1 TRANSMETRO'!E15+'G-2'!E15+'G-2 TRANSMETRO'!E15</f>
        <v>14</v>
      </c>
      <c r="F15" s="6">
        <f t="shared" si="0"/>
        <v>557.5</v>
      </c>
      <c r="G15" s="2">
        <f t="shared" si="3"/>
        <v>2324</v>
      </c>
      <c r="H15" s="19" t="s">
        <v>12</v>
      </c>
      <c r="I15" s="46">
        <f>'G-1'!I15+'G-1 TRANSMETRO'!I15+'G-2'!I15+'G-2 TRANSMETRO'!I15</f>
        <v>209</v>
      </c>
      <c r="J15" s="46">
        <f>'G-1'!J15+'G-1 TRANSMETRO'!J15+'G-2'!J15+'G-2 TRANSMETRO'!J15</f>
        <v>362</v>
      </c>
      <c r="K15" s="46">
        <f>'G-1'!K15+'G-1 TRANSMETRO'!K15+'G-2'!K15+'G-2 TRANSMETRO'!K15</f>
        <v>22</v>
      </c>
      <c r="L15" s="46">
        <f>'G-1'!L15+'G-1 TRANSMETRO'!L15+'G-2'!L15+'G-2 TRANSMETRO'!L15</f>
        <v>14</v>
      </c>
      <c r="M15" s="6">
        <f t="shared" si="1"/>
        <v>545.5</v>
      </c>
      <c r="N15" s="2">
        <f t="shared" si="4"/>
        <v>2384</v>
      </c>
      <c r="O15" s="18" t="s">
        <v>30</v>
      </c>
      <c r="P15" s="46">
        <f>'G-1'!P15+'G-1 TRANSMETRO'!P15+'G-2'!P15+'G-2 TRANSMETRO'!P15</f>
        <v>277</v>
      </c>
      <c r="Q15" s="46">
        <f>'G-1'!Q15+'G-1 TRANSMETRO'!Q15+'G-2'!Q15+'G-2 TRANSMETRO'!Q15</f>
        <v>355</v>
      </c>
      <c r="R15" s="46">
        <f>'G-1'!R15+'G-1 TRANSMETRO'!R15+'G-2'!R15+'G-2 TRANSMETRO'!R15</f>
        <v>48</v>
      </c>
      <c r="S15" s="46">
        <f>'G-1'!S15+'G-1 TRANSMETRO'!S15+'G-2'!S15+'G-2 TRANSMETRO'!S15</f>
        <v>10</v>
      </c>
      <c r="T15" s="6">
        <f t="shared" si="2"/>
        <v>614.5</v>
      </c>
      <c r="U15" s="2">
        <f t="shared" si="5"/>
        <v>2478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'G-1'!B16+'G-1 TRANSMETRO'!B16+'G-2'!B16+'G-2 TRANSMETRO'!B16</f>
        <v>187</v>
      </c>
      <c r="C16" s="46">
        <f>'G-1'!C16+'G-1 TRANSMETRO'!C16+'G-2'!C16+'G-2 TRANSMETRO'!C16</f>
        <v>350</v>
      </c>
      <c r="D16" s="46">
        <f>'G-1'!D16+'G-1 TRANSMETRO'!D16+'G-2'!D16+'G-2 TRANSMETRO'!D16</f>
        <v>46</v>
      </c>
      <c r="E16" s="46">
        <f>'G-1'!E16+'G-1 TRANSMETRO'!E16+'G-2'!E16+'G-2 TRANSMETRO'!E16</f>
        <v>14</v>
      </c>
      <c r="F16" s="6">
        <f t="shared" si="0"/>
        <v>570.5</v>
      </c>
      <c r="G16" s="2">
        <f t="shared" si="3"/>
        <v>2258.5</v>
      </c>
      <c r="H16" s="19" t="s">
        <v>15</v>
      </c>
      <c r="I16" s="46">
        <f>'G-1'!I16+'G-1 TRANSMETRO'!I16+'G-2'!I16+'G-2 TRANSMETRO'!I16</f>
        <v>201</v>
      </c>
      <c r="J16" s="46">
        <f>'G-1'!J16+'G-1 TRANSMETRO'!J16+'G-2'!J16+'G-2 TRANSMETRO'!J16</f>
        <v>354</v>
      </c>
      <c r="K16" s="46">
        <f>'G-1'!K16+'G-1 TRANSMETRO'!K16+'G-2'!K16+'G-2 TRANSMETRO'!K16</f>
        <v>23</v>
      </c>
      <c r="L16" s="46">
        <f>'G-1'!L16+'G-1 TRANSMETRO'!L16+'G-2'!L16+'G-2 TRANSMETRO'!L16</f>
        <v>13</v>
      </c>
      <c r="M16" s="6">
        <f t="shared" si="1"/>
        <v>533</v>
      </c>
      <c r="N16" s="2">
        <f t="shared" si="4"/>
        <v>2304</v>
      </c>
      <c r="O16" s="19" t="s">
        <v>8</v>
      </c>
      <c r="P16" s="46">
        <f>'G-1'!P16+'G-1 TRANSMETRO'!P16+'G-2'!P16+'G-2 TRANSMETRO'!P16</f>
        <v>268</v>
      </c>
      <c r="Q16" s="46">
        <f>'G-1'!Q16+'G-1 TRANSMETRO'!Q16+'G-2'!Q16+'G-2 TRANSMETRO'!Q16</f>
        <v>459</v>
      </c>
      <c r="R16" s="46">
        <f>'G-1'!R16+'G-1 TRANSMETRO'!R16+'G-2'!R16+'G-2 TRANSMETRO'!R16</f>
        <v>36</v>
      </c>
      <c r="S16" s="46">
        <f>'G-1'!S16+'G-1 TRANSMETRO'!S16+'G-2'!S16+'G-2 TRANSMETRO'!S16</f>
        <v>20</v>
      </c>
      <c r="T16" s="6">
        <f t="shared" si="2"/>
        <v>715</v>
      </c>
      <c r="U16" s="2">
        <f t="shared" si="5"/>
        <v>2579.5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'G-1'!B17+'G-1 TRANSMETRO'!B17+'G-2'!B17+'G-2 TRANSMETRO'!B17</f>
        <v>183</v>
      </c>
      <c r="C17" s="46">
        <f>'G-1'!C17+'G-1 TRANSMETRO'!C17+'G-2'!C17+'G-2 TRANSMETRO'!C17</f>
        <v>349</v>
      </c>
      <c r="D17" s="46">
        <f>'G-1'!D17+'G-1 TRANSMETRO'!D17+'G-2'!D17+'G-2 TRANSMETRO'!D17</f>
        <v>25</v>
      </c>
      <c r="E17" s="46">
        <f>'G-1'!E17+'G-1 TRANSMETRO'!E17+'G-2'!E17+'G-2 TRANSMETRO'!E17</f>
        <v>16</v>
      </c>
      <c r="F17" s="6">
        <f t="shared" si="0"/>
        <v>530.5</v>
      </c>
      <c r="G17" s="2">
        <f t="shared" si="3"/>
        <v>2188</v>
      </c>
      <c r="H17" s="19" t="s">
        <v>18</v>
      </c>
      <c r="I17" s="46">
        <f>'G-1'!I17+'G-1 TRANSMETRO'!I17+'G-2'!I17+'G-2 TRANSMETRO'!I17</f>
        <v>180</v>
      </c>
      <c r="J17" s="46">
        <f>'G-1'!J17+'G-1 TRANSMETRO'!J17+'G-2'!J17+'G-2 TRANSMETRO'!J17</f>
        <v>347</v>
      </c>
      <c r="K17" s="46">
        <f>'G-1'!K17+'G-1 TRANSMETRO'!K17+'G-2'!K17+'G-2 TRANSMETRO'!K17</f>
        <v>24</v>
      </c>
      <c r="L17" s="46">
        <f>'G-1'!L17+'G-1 TRANSMETRO'!L17+'G-2'!L17+'G-2 TRANSMETRO'!L17</f>
        <v>13</v>
      </c>
      <c r="M17" s="6">
        <f t="shared" si="1"/>
        <v>517.5</v>
      </c>
      <c r="N17" s="2">
        <f t="shared" si="4"/>
        <v>2181.5</v>
      </c>
      <c r="O17" s="19" t="s">
        <v>10</v>
      </c>
      <c r="P17" s="46">
        <f>'G-1'!P17+'G-1 TRANSMETRO'!P17+'G-2'!P17+'G-2 TRANSMETRO'!P17</f>
        <v>235</v>
      </c>
      <c r="Q17" s="46">
        <f>'G-1'!Q17+'G-1 TRANSMETRO'!Q17+'G-2'!Q17+'G-2 TRANSMETRO'!Q17</f>
        <v>497</v>
      </c>
      <c r="R17" s="46">
        <f>'G-1'!R17+'G-1 TRANSMETRO'!R17+'G-2'!R17+'G-2 TRANSMETRO'!R17</f>
        <v>44</v>
      </c>
      <c r="S17" s="46">
        <f>'G-1'!S17+'G-1 TRANSMETRO'!S17+'G-2'!S17+'G-2 TRANSMETRO'!S17</f>
        <v>14</v>
      </c>
      <c r="T17" s="6">
        <f t="shared" si="2"/>
        <v>737.5</v>
      </c>
      <c r="U17" s="2">
        <f t="shared" si="5"/>
        <v>2719.5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'G-1'!B18+'G-1 TRANSMETRO'!B18+'G-2'!B18+'G-2 TRANSMETRO'!B18</f>
        <v>178</v>
      </c>
      <c r="C18" s="46">
        <f>'G-1'!C18+'G-1 TRANSMETRO'!C18+'G-2'!C18+'G-2 TRANSMETRO'!C18</f>
        <v>342</v>
      </c>
      <c r="D18" s="46">
        <f>'G-1'!D18+'G-1 TRANSMETRO'!D18+'G-2'!D18+'G-2 TRANSMETRO'!D18</f>
        <v>27</v>
      </c>
      <c r="E18" s="46">
        <f>'G-1'!E18+'G-1 TRANSMETRO'!E18+'G-2'!E18+'G-2 TRANSMETRO'!E18</f>
        <v>17</v>
      </c>
      <c r="F18" s="6">
        <f t="shared" si="0"/>
        <v>527.5</v>
      </c>
      <c r="G18" s="2">
        <f t="shared" si="3"/>
        <v>2186</v>
      </c>
      <c r="H18" s="19" t="s">
        <v>20</v>
      </c>
      <c r="I18" s="46">
        <f>'G-1'!I18+'G-1 TRANSMETRO'!I18+'G-2'!I18+'G-2 TRANSMETRO'!I18</f>
        <v>227</v>
      </c>
      <c r="J18" s="46">
        <f>'G-1'!J18+'G-1 TRANSMETRO'!J18+'G-2'!J18+'G-2 TRANSMETRO'!J18</f>
        <v>409</v>
      </c>
      <c r="K18" s="46">
        <f>'G-1'!K18+'G-1 TRANSMETRO'!K18+'G-2'!K18+'G-2 TRANSMETRO'!K18</f>
        <v>31</v>
      </c>
      <c r="L18" s="46">
        <f>'G-1'!L18+'G-1 TRANSMETRO'!L18+'G-2'!L18+'G-2 TRANSMETRO'!L18</f>
        <v>16</v>
      </c>
      <c r="M18" s="6">
        <f t="shared" si="1"/>
        <v>624.5</v>
      </c>
      <c r="N18" s="2">
        <f t="shared" si="4"/>
        <v>2220.5</v>
      </c>
      <c r="O18" s="19" t="s">
        <v>13</v>
      </c>
      <c r="P18" s="46">
        <f>'G-1'!P18+'G-1 TRANSMETRO'!P18+'G-2'!P18+'G-2 TRANSMETRO'!P18</f>
        <v>294</v>
      </c>
      <c r="Q18" s="46">
        <f>'G-1'!Q18+'G-1 TRANSMETRO'!Q18+'G-2'!Q18+'G-2 TRANSMETRO'!Q18</f>
        <v>518</v>
      </c>
      <c r="R18" s="46">
        <f>'G-1'!R18+'G-1 TRANSMETRO'!R18+'G-2'!R18+'G-2 TRANSMETRO'!R18</f>
        <v>50</v>
      </c>
      <c r="S18" s="46">
        <f>'G-1'!S18+'G-1 TRANSMETRO'!S18+'G-2'!S18+'G-2 TRANSMETRO'!S18</f>
        <v>17</v>
      </c>
      <c r="T18" s="6">
        <f t="shared" si="2"/>
        <v>807.5</v>
      </c>
      <c r="U18" s="2">
        <f t="shared" si="5"/>
        <v>2874.5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'G-1'!B19+'G-1 TRANSMETRO'!B19+'G-2'!B19+'G-2 TRANSMETRO'!B19</f>
        <v>226</v>
      </c>
      <c r="C19" s="47">
        <f>'G-1'!C19+'G-1 TRANSMETRO'!C19+'G-2'!C19+'G-2 TRANSMETRO'!C19</f>
        <v>381</v>
      </c>
      <c r="D19" s="47">
        <f>'G-1'!D19+'G-1 TRANSMETRO'!D19+'G-2'!D19+'G-2 TRANSMETRO'!D19</f>
        <v>25</v>
      </c>
      <c r="E19" s="47">
        <f>'G-1'!E19+'G-1 TRANSMETRO'!E19+'G-2'!E19+'G-2 TRANSMETRO'!E19</f>
        <v>16</v>
      </c>
      <c r="F19" s="7">
        <f t="shared" si="0"/>
        <v>584</v>
      </c>
      <c r="G19" s="3">
        <f t="shared" si="3"/>
        <v>2212.5</v>
      </c>
      <c r="H19" s="20" t="s">
        <v>22</v>
      </c>
      <c r="I19" s="46">
        <f>'G-1'!I19+'G-1 TRANSMETRO'!I19+'G-2'!I19+'G-2 TRANSMETRO'!I19</f>
        <v>208</v>
      </c>
      <c r="J19" s="46">
        <f>'G-1'!J19+'G-1 TRANSMETRO'!J19+'G-2'!J19+'G-2 TRANSMETRO'!J19</f>
        <v>400</v>
      </c>
      <c r="K19" s="46">
        <f>'G-1'!K19+'G-1 TRANSMETRO'!K19+'G-2'!K19+'G-2 TRANSMETRO'!K19</f>
        <v>28</v>
      </c>
      <c r="L19" s="46">
        <f>'G-1'!L19+'G-1 TRANSMETRO'!L19+'G-2'!L19+'G-2 TRANSMETRO'!L19</f>
        <v>22</v>
      </c>
      <c r="M19" s="6">
        <f t="shared" si="1"/>
        <v>615</v>
      </c>
      <c r="N19" s="2">
        <f>M16+M17+M18+M19</f>
        <v>2290</v>
      </c>
      <c r="O19" s="19" t="s">
        <v>16</v>
      </c>
      <c r="P19" s="46">
        <f>'G-1'!P19+'G-1 TRANSMETRO'!P19+'G-2'!P19+'G-2 TRANSMETRO'!P19</f>
        <v>294</v>
      </c>
      <c r="Q19" s="46">
        <f>'G-1'!Q19+'G-1 TRANSMETRO'!Q19+'G-2'!Q19+'G-2 TRANSMETRO'!Q19</f>
        <v>439</v>
      </c>
      <c r="R19" s="46">
        <f>'G-1'!R19+'G-1 TRANSMETRO'!R19+'G-2'!R19+'G-2 TRANSMETRO'!R19</f>
        <v>57</v>
      </c>
      <c r="S19" s="46">
        <f>'G-1'!S19+'G-1 TRANSMETRO'!S19+'G-2'!S19+'G-2 TRANSMETRO'!S19</f>
        <v>13</v>
      </c>
      <c r="T19" s="6">
        <f t="shared" si="2"/>
        <v>732.5</v>
      </c>
      <c r="U19" s="2">
        <f t="shared" si="5"/>
        <v>2992.5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'G-1'!B20+'G-1 TRANSMETRO'!B20+'G-2'!B20+'G-2 TRANSMETRO'!B20</f>
        <v>204</v>
      </c>
      <c r="C20" s="45">
        <f>'G-1'!C20+'G-1 TRANSMETRO'!C20+'G-2'!C20+'G-2 TRANSMETRO'!C20</f>
        <v>336</v>
      </c>
      <c r="D20" s="45">
        <f>'G-1'!D20+'G-1 TRANSMETRO'!D20+'G-2'!D20+'G-2 TRANSMETRO'!D20</f>
        <v>28</v>
      </c>
      <c r="E20" s="45">
        <f>'G-1'!E20+'G-1 TRANSMETRO'!E20+'G-2'!E20+'G-2 TRANSMETRO'!E20</f>
        <v>15</v>
      </c>
      <c r="F20" s="8">
        <f t="shared" si="0"/>
        <v>531.5</v>
      </c>
      <c r="G20" s="35"/>
      <c r="H20" s="19" t="s">
        <v>24</v>
      </c>
      <c r="I20" s="46">
        <f>'G-1'!I20+'G-1 TRANSMETRO'!I20+'G-2'!I20+'G-2 TRANSMETRO'!I20</f>
        <v>241</v>
      </c>
      <c r="J20" s="46">
        <f>'G-1'!J20+'G-1 TRANSMETRO'!J20+'G-2'!J20+'G-2 TRANSMETRO'!J20</f>
        <v>433</v>
      </c>
      <c r="K20" s="46">
        <f>'G-1'!K20+'G-1 TRANSMETRO'!K20+'G-2'!K20+'G-2 TRANSMETRO'!K20</f>
        <v>26</v>
      </c>
      <c r="L20" s="46">
        <f>'G-1'!L20+'G-1 TRANSMETRO'!L20+'G-2'!L20+'G-2 TRANSMETRO'!L20</f>
        <v>18</v>
      </c>
      <c r="M20" s="8">
        <f t="shared" si="1"/>
        <v>650.5</v>
      </c>
      <c r="N20" s="2">
        <f>M17+M18+M19+M20</f>
        <v>2407.5</v>
      </c>
      <c r="O20" s="19" t="s">
        <v>45</v>
      </c>
      <c r="P20" s="46">
        <f>'G-1'!P20+'G-1 TRANSMETRO'!P20+'G-2'!P20+'G-2 TRANSMETRO'!P20</f>
        <v>329</v>
      </c>
      <c r="Q20" s="46">
        <f>'G-1'!Q20+'G-1 TRANSMETRO'!Q20+'G-2'!Q20+'G-2 TRANSMETRO'!Q20</f>
        <v>439</v>
      </c>
      <c r="R20" s="46">
        <f>'G-1'!R20+'G-1 TRANSMETRO'!R20+'G-2'!R20+'G-2 TRANSMETRO'!R20</f>
        <v>55</v>
      </c>
      <c r="S20" s="46">
        <f>'G-1'!S20+'G-1 TRANSMETRO'!S20+'G-2'!S20+'G-2 TRANSMETRO'!S20</f>
        <v>10</v>
      </c>
      <c r="T20" s="8">
        <f t="shared" si="2"/>
        <v>738.5</v>
      </c>
      <c r="U20" s="2">
        <f t="shared" si="5"/>
        <v>3016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'G-1'!B21+'G-1 TRANSMETRO'!B21+'G-2'!B21+'G-2 TRANSMETRO'!B21</f>
        <v>219</v>
      </c>
      <c r="C21" s="46">
        <f>'G-1'!C21+'G-1 TRANSMETRO'!C21+'G-2'!C21+'G-2 TRANSMETRO'!C21</f>
        <v>364</v>
      </c>
      <c r="D21" s="46">
        <f>'G-1'!D21+'G-1 TRANSMETRO'!D21+'G-2'!D21+'G-2 TRANSMETRO'!D21</f>
        <v>33</v>
      </c>
      <c r="E21" s="46">
        <f>'G-1'!E21+'G-1 TRANSMETRO'!E21+'G-2'!E21+'G-2 TRANSMETRO'!E21</f>
        <v>20</v>
      </c>
      <c r="F21" s="6">
        <f t="shared" si="0"/>
        <v>589.5</v>
      </c>
      <c r="G21" s="36"/>
      <c r="H21" s="20" t="s">
        <v>25</v>
      </c>
      <c r="I21" s="46">
        <f>'G-1'!I21+'G-1 TRANSMETRO'!I21+'G-2'!I21+'G-2 TRANSMETRO'!I21</f>
        <v>246</v>
      </c>
      <c r="J21" s="46">
        <f>'G-1'!J21+'G-1 TRANSMETRO'!J21+'G-2'!J21+'G-2 TRANSMETRO'!J21</f>
        <v>401</v>
      </c>
      <c r="K21" s="46">
        <f>'G-1'!K21+'G-1 TRANSMETRO'!K21+'G-2'!K21+'G-2 TRANSMETRO'!K21</f>
        <v>32</v>
      </c>
      <c r="L21" s="46">
        <f>'G-1'!L21+'G-1 TRANSMETRO'!L21+'G-2'!L21+'G-2 TRANSMETRO'!L21</f>
        <v>17</v>
      </c>
      <c r="M21" s="6">
        <f t="shared" si="1"/>
        <v>630.5</v>
      </c>
      <c r="N21" s="2">
        <f>M18+M19+M20+M21</f>
        <v>2520.5</v>
      </c>
      <c r="O21" s="21" t="s">
        <v>46</v>
      </c>
      <c r="P21" s="47">
        <f>'G-1'!P21+'G-1 TRANSMETRO'!P21+'G-2'!P21+'G-2 TRANSMETRO'!P21</f>
        <v>280</v>
      </c>
      <c r="Q21" s="47">
        <f>'G-1'!Q21+'G-1 TRANSMETRO'!Q21+'G-2'!Q21+'G-2 TRANSMETRO'!Q21</f>
        <v>344</v>
      </c>
      <c r="R21" s="47">
        <f>'G-1'!R21+'G-1 TRANSMETRO'!R21+'G-2'!R21+'G-2 TRANSMETRO'!R21</f>
        <v>38</v>
      </c>
      <c r="S21" s="47">
        <f>'G-1'!S21+'G-1 TRANSMETRO'!S21+'G-2'!S21+'G-2 TRANSMETRO'!S21</f>
        <v>6</v>
      </c>
      <c r="T21" s="7">
        <f t="shared" si="2"/>
        <v>575</v>
      </c>
      <c r="U21" s="3">
        <f t="shared" si="5"/>
        <v>2853.5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'G-1'!B22+'G-1 TRANSMETRO'!B22+'G-2'!B22+'G-2 TRANSMETRO'!B22</f>
        <v>204</v>
      </c>
      <c r="C22" s="46">
        <f>'G-1'!C22+'G-1 TRANSMETRO'!C22+'G-2'!C22+'G-2 TRANSMETRO'!C22</f>
        <v>350</v>
      </c>
      <c r="D22" s="46">
        <f>'G-1'!D22+'G-1 TRANSMETRO'!D22+'G-2'!D22+'G-2 TRANSMETRO'!D22</f>
        <v>24</v>
      </c>
      <c r="E22" s="46">
        <f>'G-1'!E22+'G-1 TRANSMETRO'!E22+'G-2'!E22+'G-2 TRANSMETRO'!E22</f>
        <v>15</v>
      </c>
      <c r="F22" s="6">
        <f t="shared" si="0"/>
        <v>537.5</v>
      </c>
      <c r="G22" s="2"/>
      <c r="H22" s="21" t="s">
        <v>26</v>
      </c>
      <c r="I22" s="46">
        <f>'G-1'!I22+'G-1 TRANSMETRO'!I22+'G-2'!I22+'G-2 TRANSMETRO'!I22</f>
        <v>221</v>
      </c>
      <c r="J22" s="46">
        <f>'G-1'!J22+'G-1 TRANSMETRO'!J22+'G-2'!J22+'G-2 TRANSMETRO'!J22</f>
        <v>382</v>
      </c>
      <c r="K22" s="46">
        <f>'G-1'!K22+'G-1 TRANSMETRO'!K22+'G-2'!K22+'G-2 TRANSMETRO'!K22</f>
        <v>25</v>
      </c>
      <c r="L22" s="46">
        <f>'G-1'!L22+'G-1 TRANSMETRO'!L22+'G-2'!L22+'G-2 TRANSMETRO'!L22</f>
        <v>17</v>
      </c>
      <c r="M22" s="6">
        <f t="shared" si="1"/>
        <v>585</v>
      </c>
      <c r="N22" s="3">
        <f>M19+M20+M21+M22</f>
        <v>2481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2556.5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2520.5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3016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112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45 - CR 5 SUR</v>
      </c>
      <c r="D5" s="233"/>
      <c r="E5" s="233"/>
      <c r="F5" s="111"/>
      <c r="G5" s="112"/>
      <c r="H5" s="103" t="s">
        <v>53</v>
      </c>
      <c r="I5" s="234" t="str">
        <f>'G-1'!L5</f>
        <v>45-5SUR</v>
      </c>
      <c r="J5" s="234"/>
    </row>
    <row r="6" spans="1:10" x14ac:dyDescent="0.2">
      <c r="A6" s="161" t="s">
        <v>113</v>
      </c>
      <c r="B6" s="161"/>
      <c r="C6" s="219"/>
      <c r="D6" s="219"/>
      <c r="E6" s="219"/>
      <c r="F6" s="111"/>
      <c r="G6" s="112"/>
      <c r="H6" s="103" t="s">
        <v>58</v>
      </c>
      <c r="I6" s="220">
        <f>'G-1'!S6</f>
        <v>43326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124</v>
      </c>
      <c r="B10" s="216">
        <v>1</v>
      </c>
      <c r="C10" s="122"/>
      <c r="D10" s="123" t="s">
        <v>125</v>
      </c>
      <c r="E10" s="75"/>
      <c r="F10" s="75"/>
      <c r="G10" s="75"/>
      <c r="H10" s="75"/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126</v>
      </c>
      <c r="D11" s="125" t="s">
        <v>127</v>
      </c>
      <c r="E11" s="126"/>
      <c r="F11" s="126"/>
      <c r="G11" s="126"/>
      <c r="H11" s="126"/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135</v>
      </c>
      <c r="D12" s="129" t="s">
        <v>128</v>
      </c>
      <c r="E12" s="74"/>
      <c r="F12" s="74"/>
      <c r="G12" s="74"/>
      <c r="H12" s="74"/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125</v>
      </c>
      <c r="E13" s="75"/>
      <c r="F13" s="75"/>
      <c r="G13" s="75"/>
      <c r="H13" s="75"/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129</v>
      </c>
      <c r="D14" s="125" t="s">
        <v>127</v>
      </c>
      <c r="E14" s="126"/>
      <c r="F14" s="126"/>
      <c r="G14" s="126"/>
      <c r="H14" s="126"/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136</v>
      </c>
      <c r="D15" s="129" t="s">
        <v>128</v>
      </c>
      <c r="E15" s="74"/>
      <c r="F15" s="74"/>
      <c r="G15" s="74"/>
      <c r="H15" s="74"/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125</v>
      </c>
      <c r="E16" s="75"/>
      <c r="F16" s="75"/>
      <c r="G16" s="75"/>
      <c r="H16" s="75"/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130</v>
      </c>
      <c r="D17" s="125" t="s">
        <v>127</v>
      </c>
      <c r="E17" s="126"/>
      <c r="F17" s="126"/>
      <c r="G17" s="126"/>
      <c r="H17" s="126"/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137</v>
      </c>
      <c r="D18" s="129" t="s">
        <v>128</v>
      </c>
      <c r="E18" s="74"/>
      <c r="F18" s="74"/>
      <c r="G18" s="74"/>
      <c r="H18" s="74"/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131</v>
      </c>
      <c r="B19" s="216">
        <v>1</v>
      </c>
      <c r="C19" s="134"/>
      <c r="D19" s="123" t="s">
        <v>125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126</v>
      </c>
      <c r="D20" s="125" t="s">
        <v>127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138</v>
      </c>
      <c r="D21" s="129" t="s">
        <v>128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125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129</v>
      </c>
      <c r="D23" s="125" t="s">
        <v>127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139</v>
      </c>
      <c r="D24" s="129" t="s">
        <v>128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125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130</v>
      </c>
      <c r="D26" s="125" t="s">
        <v>127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140</v>
      </c>
      <c r="D27" s="129" t="s">
        <v>128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132</v>
      </c>
      <c r="B28" s="216">
        <v>1</v>
      </c>
      <c r="C28" s="134"/>
      <c r="D28" s="123" t="s">
        <v>125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126</v>
      </c>
      <c r="D29" s="125" t="s">
        <v>127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141</v>
      </c>
      <c r="D30" s="129" t="s">
        <v>128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125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129</v>
      </c>
      <c r="D32" s="125" t="s">
        <v>127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142</v>
      </c>
      <c r="D33" s="129" t="s">
        <v>128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125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130</v>
      </c>
      <c r="D35" s="125" t="s">
        <v>127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143</v>
      </c>
      <c r="D36" s="129" t="s">
        <v>128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133</v>
      </c>
      <c r="B37" s="216">
        <v>1</v>
      </c>
      <c r="C37" s="134"/>
      <c r="D37" s="123" t="s">
        <v>125</v>
      </c>
      <c r="E37" s="75"/>
      <c r="F37" s="75"/>
      <c r="G37" s="75"/>
      <c r="H37" s="75"/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126</v>
      </c>
      <c r="D38" s="125" t="s">
        <v>127</v>
      </c>
      <c r="E38" s="126"/>
      <c r="F38" s="126"/>
      <c r="G38" s="126"/>
      <c r="H38" s="126"/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4"/>
      <c r="B39" s="217"/>
      <c r="C39" s="128" t="s">
        <v>144</v>
      </c>
      <c r="D39" s="129" t="s">
        <v>128</v>
      </c>
      <c r="E39" s="74"/>
      <c r="F39" s="74"/>
      <c r="G39" s="74"/>
      <c r="H39" s="74"/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4"/>
      <c r="B40" s="217"/>
      <c r="C40" s="132"/>
      <c r="D40" s="123" t="s">
        <v>125</v>
      </c>
      <c r="E40" s="75"/>
      <c r="F40" s="75"/>
      <c r="G40" s="75"/>
      <c r="H40" s="75"/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129</v>
      </c>
      <c r="D41" s="125" t="s">
        <v>127</v>
      </c>
      <c r="E41" s="126"/>
      <c r="F41" s="126"/>
      <c r="G41" s="126"/>
      <c r="H41" s="126"/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4"/>
      <c r="B42" s="217"/>
      <c r="C42" s="128" t="s">
        <v>145</v>
      </c>
      <c r="D42" s="129" t="s">
        <v>128</v>
      </c>
      <c r="E42" s="74"/>
      <c r="F42" s="74"/>
      <c r="G42" s="74"/>
      <c r="H42" s="74"/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4"/>
      <c r="B43" s="217"/>
      <c r="C43" s="132"/>
      <c r="D43" s="123" t="s">
        <v>125</v>
      </c>
      <c r="E43" s="75"/>
      <c r="F43" s="75"/>
      <c r="G43" s="75"/>
      <c r="H43" s="75"/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130</v>
      </c>
      <c r="D44" s="125" t="s">
        <v>127</v>
      </c>
      <c r="E44" s="126"/>
      <c r="F44" s="126"/>
      <c r="G44" s="126"/>
      <c r="H44" s="126"/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146</v>
      </c>
      <c r="D45" s="129" t="s">
        <v>128</v>
      </c>
      <c r="E45" s="74"/>
      <c r="F45" s="74"/>
      <c r="G45" s="74"/>
      <c r="H45" s="74"/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7" t="s">
        <v>98</v>
      </c>
      <c r="D8" s="237"/>
      <c r="E8" s="237"/>
      <c r="F8" s="237"/>
      <c r="G8" s="237"/>
      <c r="H8" s="237"/>
      <c r="I8" s="92"/>
      <c r="J8" s="92"/>
      <c r="K8" s="92"/>
      <c r="L8" s="238" t="s">
        <v>99</v>
      </c>
      <c r="M8" s="238"/>
      <c r="N8" s="238"/>
      <c r="O8" s="237" t="str">
        <f>'G-1'!D5</f>
        <v>CL 45 - CR 5 SUR</v>
      </c>
      <c r="P8" s="237"/>
      <c r="Q8" s="237"/>
      <c r="R8" s="237"/>
      <c r="S8" s="237"/>
      <c r="T8" s="92"/>
      <c r="U8" s="92"/>
      <c r="V8" s="238" t="s">
        <v>100</v>
      </c>
      <c r="W8" s="238"/>
      <c r="X8" s="238"/>
      <c r="Y8" s="237" t="str">
        <f>'G-1'!L5</f>
        <v>45-5SUR</v>
      </c>
      <c r="Z8" s="237"/>
      <c r="AA8" s="237"/>
      <c r="AB8" s="92"/>
      <c r="AC8" s="92"/>
      <c r="AD8" s="92"/>
      <c r="AE8" s="92"/>
      <c r="AF8" s="92"/>
      <c r="AG8" s="92"/>
      <c r="AH8" s="238" t="s">
        <v>101</v>
      </c>
      <c r="AI8" s="238"/>
      <c r="AJ8" s="239">
        <f>'G-1'!S6</f>
        <v>43326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103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863</v>
      </c>
      <c r="AV12" s="97">
        <f t="shared" si="0"/>
        <v>872.5</v>
      </c>
      <c r="AW12" s="97">
        <f t="shared" si="0"/>
        <v>903.5</v>
      </c>
      <c r="AX12" s="97">
        <f t="shared" si="0"/>
        <v>947</v>
      </c>
      <c r="AY12" s="97">
        <f t="shared" si="0"/>
        <v>938</v>
      </c>
      <c r="AZ12" s="97">
        <f t="shared" si="0"/>
        <v>945</v>
      </c>
      <c r="BA12" s="97">
        <f t="shared" si="0"/>
        <v>925</v>
      </c>
      <c r="BB12" s="97"/>
      <c r="BC12" s="97"/>
      <c r="BD12" s="97"/>
      <c r="BE12" s="97">
        <f t="shared" ref="BE12:BQ12" si="1">P14</f>
        <v>895</v>
      </c>
      <c r="BF12" s="97">
        <f t="shared" si="1"/>
        <v>909</v>
      </c>
      <c r="BG12" s="97">
        <f t="shared" si="1"/>
        <v>915.5</v>
      </c>
      <c r="BH12" s="97">
        <f t="shared" si="1"/>
        <v>961.5</v>
      </c>
      <c r="BI12" s="97">
        <f t="shared" si="1"/>
        <v>1035</v>
      </c>
      <c r="BJ12" s="97">
        <f t="shared" si="1"/>
        <v>1026.5</v>
      </c>
      <c r="BK12" s="97">
        <f t="shared" si="1"/>
        <v>987</v>
      </c>
      <c r="BL12" s="97">
        <f t="shared" si="1"/>
        <v>896</v>
      </c>
      <c r="BM12" s="97">
        <f t="shared" si="1"/>
        <v>877.5</v>
      </c>
      <c r="BN12" s="97">
        <f t="shared" si="1"/>
        <v>864</v>
      </c>
      <c r="BO12" s="97">
        <f t="shared" si="1"/>
        <v>908.5</v>
      </c>
      <c r="BP12" s="97">
        <f t="shared" si="1"/>
        <v>1012</v>
      </c>
      <c r="BQ12" s="97">
        <f t="shared" si="1"/>
        <v>1014</v>
      </c>
      <c r="BR12" s="97"/>
      <c r="BS12" s="97"/>
      <c r="BT12" s="97"/>
      <c r="BU12" s="97">
        <f t="shared" ref="BU12:CC12" si="2">AG14</f>
        <v>1064.5</v>
      </c>
      <c r="BV12" s="97">
        <f t="shared" si="2"/>
        <v>1057</v>
      </c>
      <c r="BW12" s="97">
        <f t="shared" si="2"/>
        <v>1020</v>
      </c>
      <c r="BX12" s="97">
        <f t="shared" si="2"/>
        <v>1025</v>
      </c>
      <c r="BY12" s="97">
        <f t="shared" si="2"/>
        <v>1036.5</v>
      </c>
      <c r="BZ12" s="97">
        <f t="shared" si="2"/>
        <v>1110</v>
      </c>
      <c r="CA12" s="97">
        <f t="shared" si="2"/>
        <v>1160</v>
      </c>
      <c r="CB12" s="97">
        <f t="shared" si="2"/>
        <v>1220</v>
      </c>
      <c r="CC12" s="97">
        <f t="shared" si="2"/>
        <v>1253</v>
      </c>
    </row>
    <row r="13" spans="1:81" ht="16.5" customHeight="1" x14ac:dyDescent="0.2">
      <c r="A13" s="100" t="s">
        <v>104</v>
      </c>
      <c r="B13" s="149">
        <f>'G-1'!F10</f>
        <v>200.5</v>
      </c>
      <c r="C13" s="149">
        <f>'G-1'!F11</f>
        <v>217.5</v>
      </c>
      <c r="D13" s="149">
        <f>'G-1'!F12</f>
        <v>206.5</v>
      </c>
      <c r="E13" s="149">
        <f>'G-1'!F13</f>
        <v>238.5</v>
      </c>
      <c r="F13" s="149">
        <f>'G-1'!F14</f>
        <v>210</v>
      </c>
      <c r="G13" s="149">
        <f>'G-1'!F15</f>
        <v>248.5</v>
      </c>
      <c r="H13" s="149">
        <f>'G-1'!F16</f>
        <v>250</v>
      </c>
      <c r="I13" s="149">
        <f>'G-1'!F17</f>
        <v>229.5</v>
      </c>
      <c r="J13" s="149">
        <f>'G-1'!F18</f>
        <v>217</v>
      </c>
      <c r="K13" s="149">
        <f>'G-1'!F19</f>
        <v>228.5</v>
      </c>
      <c r="L13" s="150"/>
      <c r="M13" s="149">
        <f>'G-1'!F20</f>
        <v>233</v>
      </c>
      <c r="N13" s="149">
        <f>'G-1'!F21</f>
        <v>254</v>
      </c>
      <c r="O13" s="149">
        <f>'G-1'!F22</f>
        <v>223</v>
      </c>
      <c r="P13" s="149">
        <f>'G-1'!M10</f>
        <v>185</v>
      </c>
      <c r="Q13" s="149">
        <f>'G-1'!M11</f>
        <v>247</v>
      </c>
      <c r="R13" s="149">
        <f>'G-1'!M12</f>
        <v>260.5</v>
      </c>
      <c r="S13" s="149">
        <f>'G-1'!M13</f>
        <v>269</v>
      </c>
      <c r="T13" s="149">
        <f>'G-1'!M14</f>
        <v>258.5</v>
      </c>
      <c r="U13" s="149">
        <f>'G-1'!M15</f>
        <v>238.5</v>
      </c>
      <c r="V13" s="149">
        <f>'G-1'!M16</f>
        <v>221</v>
      </c>
      <c r="W13" s="149">
        <f>'G-1'!M17</f>
        <v>178</v>
      </c>
      <c r="X13" s="149">
        <f>'G-1'!M18</f>
        <v>240</v>
      </c>
      <c r="Y13" s="149">
        <f>'G-1'!M19</f>
        <v>225</v>
      </c>
      <c r="Z13" s="149">
        <f>'G-1'!M20</f>
        <v>265.5</v>
      </c>
      <c r="AA13" s="149">
        <f>'G-1'!M21</f>
        <v>281.5</v>
      </c>
      <c r="AB13" s="149">
        <f>'G-1'!M22</f>
        <v>242</v>
      </c>
      <c r="AC13" s="150"/>
      <c r="AD13" s="149">
        <f>'G-1'!T10</f>
        <v>273</v>
      </c>
      <c r="AE13" s="149">
        <f>'G-1'!T11</f>
        <v>270.5</v>
      </c>
      <c r="AF13" s="149">
        <f>'G-1'!T12</f>
        <v>274.5</v>
      </c>
      <c r="AG13" s="149">
        <f>'G-1'!T13</f>
        <v>246.5</v>
      </c>
      <c r="AH13" s="149">
        <f>'G-1'!T14</f>
        <v>265.5</v>
      </c>
      <c r="AI13" s="149">
        <f>'G-1'!T15</f>
        <v>233.5</v>
      </c>
      <c r="AJ13" s="149">
        <f>'G-1'!T16</f>
        <v>279.5</v>
      </c>
      <c r="AK13" s="149">
        <f>'G-1'!T17</f>
        <v>258</v>
      </c>
      <c r="AL13" s="149">
        <f>'G-1'!T18</f>
        <v>339</v>
      </c>
      <c r="AM13" s="149">
        <f>'G-1'!T19</f>
        <v>283.5</v>
      </c>
      <c r="AN13" s="149">
        <f>'G-1'!T20</f>
        <v>339.5</v>
      </c>
      <c r="AO13" s="149">
        <f>'G-1'!T21</f>
        <v>291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863</v>
      </c>
      <c r="F14" s="149">
        <f t="shared" ref="F14:K14" si="3">C13+D13+E13+F13</f>
        <v>872.5</v>
      </c>
      <c r="G14" s="149">
        <f t="shared" si="3"/>
        <v>903.5</v>
      </c>
      <c r="H14" s="149">
        <f t="shared" si="3"/>
        <v>947</v>
      </c>
      <c r="I14" s="149">
        <f t="shared" si="3"/>
        <v>938</v>
      </c>
      <c r="J14" s="149">
        <f t="shared" si="3"/>
        <v>945</v>
      </c>
      <c r="K14" s="149">
        <f t="shared" si="3"/>
        <v>925</v>
      </c>
      <c r="L14" s="150"/>
      <c r="M14" s="149"/>
      <c r="N14" s="149"/>
      <c r="O14" s="149"/>
      <c r="P14" s="149">
        <f>M13+N13+O13+P13</f>
        <v>895</v>
      </c>
      <c r="Q14" s="149">
        <f t="shared" ref="Q14:AB14" si="4">N13+O13+P13+Q13</f>
        <v>909</v>
      </c>
      <c r="R14" s="149">
        <f t="shared" si="4"/>
        <v>915.5</v>
      </c>
      <c r="S14" s="149">
        <f t="shared" si="4"/>
        <v>961.5</v>
      </c>
      <c r="T14" s="149">
        <f t="shared" si="4"/>
        <v>1035</v>
      </c>
      <c r="U14" s="149">
        <f t="shared" si="4"/>
        <v>1026.5</v>
      </c>
      <c r="V14" s="149">
        <f t="shared" si="4"/>
        <v>987</v>
      </c>
      <c r="W14" s="149">
        <f t="shared" si="4"/>
        <v>896</v>
      </c>
      <c r="X14" s="149">
        <f t="shared" si="4"/>
        <v>877.5</v>
      </c>
      <c r="Y14" s="149">
        <f t="shared" si="4"/>
        <v>864</v>
      </c>
      <c r="Z14" s="149">
        <f t="shared" si="4"/>
        <v>908.5</v>
      </c>
      <c r="AA14" s="149">
        <f t="shared" si="4"/>
        <v>1012</v>
      </c>
      <c r="AB14" s="149">
        <f t="shared" si="4"/>
        <v>1014</v>
      </c>
      <c r="AC14" s="150"/>
      <c r="AD14" s="149"/>
      <c r="AE14" s="149"/>
      <c r="AF14" s="149"/>
      <c r="AG14" s="149">
        <f>AD13+AE13+AF13+AG13</f>
        <v>1064.5</v>
      </c>
      <c r="AH14" s="149">
        <f t="shared" ref="AH14:AO14" si="5">AE13+AF13+AG13+AH13</f>
        <v>1057</v>
      </c>
      <c r="AI14" s="149">
        <f t="shared" si="5"/>
        <v>1020</v>
      </c>
      <c r="AJ14" s="149">
        <f t="shared" si="5"/>
        <v>1025</v>
      </c>
      <c r="AK14" s="149">
        <f t="shared" si="5"/>
        <v>1036.5</v>
      </c>
      <c r="AL14" s="149">
        <f t="shared" si="5"/>
        <v>1110</v>
      </c>
      <c r="AM14" s="149">
        <f t="shared" si="5"/>
        <v>1160</v>
      </c>
      <c r="AN14" s="149">
        <f t="shared" si="5"/>
        <v>1220</v>
      </c>
      <c r="AO14" s="149">
        <f t="shared" si="5"/>
        <v>1253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103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'G-1 TRANSMETRO'!F10</f>
        <v>20</v>
      </c>
      <c r="C17" s="149">
        <f>'G-1 TRANSMETRO'!F11</f>
        <v>18</v>
      </c>
      <c r="D17" s="149">
        <f>'G-1 TRANSMETRO'!F12</f>
        <v>24</v>
      </c>
      <c r="E17" s="149">
        <f>'G-1 TRANSMETRO'!F13</f>
        <v>30</v>
      </c>
      <c r="F17" s="149">
        <f>'G-1 TRANSMETRO'!F14</f>
        <v>32</v>
      </c>
      <c r="G17" s="149">
        <f>'G-1 TRANSMETRO'!F15</f>
        <v>20</v>
      </c>
      <c r="H17" s="149">
        <f>'G-1 TRANSMETRO'!F16</f>
        <v>34</v>
      </c>
      <c r="I17" s="149">
        <f>'G-1 TRANSMETRO'!F17</f>
        <v>16</v>
      </c>
      <c r="J17" s="149">
        <f>'G-1 TRANSMETRO'!F18</f>
        <v>16</v>
      </c>
      <c r="K17" s="149">
        <f>'G-1 TRANSMETRO'!F19</f>
        <v>14</v>
      </c>
      <c r="L17" s="150"/>
      <c r="M17" s="149">
        <f>'G-1 TRANSMETRO'!F20</f>
        <v>18</v>
      </c>
      <c r="N17" s="149">
        <f>'G-1 TRANSMETRO'!F21</f>
        <v>14</v>
      </c>
      <c r="O17" s="149">
        <f>'G-1 TRANSMETRO'!F22</f>
        <v>16</v>
      </c>
      <c r="P17" s="149">
        <f>'G-1 TRANSMETRO'!M10</f>
        <v>8</v>
      </c>
      <c r="Q17" s="149">
        <f>'G-1 TRANSMETRO'!M11</f>
        <v>14</v>
      </c>
      <c r="R17" s="149">
        <f>'G-1 TRANSMETRO'!M12</f>
        <v>10</v>
      </c>
      <c r="S17" s="149">
        <f>'G-1 TRANSMETRO'!M13</f>
        <v>12</v>
      </c>
      <c r="T17" s="149">
        <f>'G-1 TRANSMETRO'!M14</f>
        <v>14</v>
      </c>
      <c r="U17" s="149">
        <f>'G-1 TRANSMETRO'!M15</f>
        <v>10</v>
      </c>
      <c r="V17" s="149">
        <f>'G-1 TRANSMETRO'!M16</f>
        <v>12</v>
      </c>
      <c r="W17" s="149">
        <f>'G-1 TRANSMETRO'!M17</f>
        <v>16</v>
      </c>
      <c r="X17" s="149">
        <f>'G-1 TRANSMETRO'!M18</f>
        <v>14</v>
      </c>
      <c r="Y17" s="149">
        <f>'G-1 TRANSMETRO'!M19</f>
        <v>14</v>
      </c>
      <c r="Z17" s="149">
        <f>'G-1 TRANSMETRO'!M20</f>
        <v>14</v>
      </c>
      <c r="AA17" s="149">
        <f>'G-1 TRANSMETRO'!M21</f>
        <v>12</v>
      </c>
      <c r="AB17" s="149">
        <f>'G-1 TRANSMETRO'!M22</f>
        <v>14</v>
      </c>
      <c r="AC17" s="150"/>
      <c r="AD17" s="149">
        <f>'G-1 TRANSMETRO'!T10</f>
        <v>16</v>
      </c>
      <c r="AE17" s="149">
        <f>'G-1 TRANSMETRO'!T11</f>
        <v>20</v>
      </c>
      <c r="AF17" s="149">
        <f>'G-1 TRANSMETRO'!T12</f>
        <v>24</v>
      </c>
      <c r="AG17" s="149">
        <f>'G-1 TRANSMETRO'!T13</f>
        <v>26</v>
      </c>
      <c r="AH17" s="149">
        <f>'G-1 TRANSMETRO'!T14</f>
        <v>16</v>
      </c>
      <c r="AI17" s="149">
        <f>'G-1 TRANSMETRO'!T15</f>
        <v>28</v>
      </c>
      <c r="AJ17" s="149">
        <f>'G-1 TRANSMETRO'!T16</f>
        <v>26</v>
      </c>
      <c r="AK17" s="149">
        <f>'G-1 TRANSMETRO'!T17</f>
        <v>36</v>
      </c>
      <c r="AL17" s="149">
        <f>'G-1 TRANSMETRO'!T18</f>
        <v>36</v>
      </c>
      <c r="AM17" s="149">
        <f>'G-1 TRANSMETRO'!T19</f>
        <v>38</v>
      </c>
      <c r="AN17" s="149">
        <f>'G-1 TRANSMETRO'!T20</f>
        <v>34</v>
      </c>
      <c r="AO17" s="149">
        <f>'G-1 TRANSMETRO'!T21</f>
        <v>22</v>
      </c>
      <c r="AP17" s="101"/>
      <c r="AQ17" s="101"/>
      <c r="AR17" s="101"/>
      <c r="AS17" s="101"/>
      <c r="AT17" s="101"/>
      <c r="AU17" s="101">
        <f t="shared" ref="AU17:BA17" si="6">E18</f>
        <v>92</v>
      </c>
      <c r="AV17" s="101">
        <f t="shared" si="6"/>
        <v>104</v>
      </c>
      <c r="AW17" s="101">
        <f t="shared" si="6"/>
        <v>106</v>
      </c>
      <c r="AX17" s="101">
        <f t="shared" si="6"/>
        <v>116</v>
      </c>
      <c r="AY17" s="101">
        <f t="shared" si="6"/>
        <v>102</v>
      </c>
      <c r="AZ17" s="101">
        <f t="shared" si="6"/>
        <v>86</v>
      </c>
      <c r="BA17" s="101">
        <f t="shared" si="6"/>
        <v>80</v>
      </c>
      <c r="BB17" s="101"/>
      <c r="BC17" s="101"/>
      <c r="BD17" s="101"/>
      <c r="BE17" s="101">
        <f t="shared" ref="BE17:BQ17" si="7">P18</f>
        <v>56</v>
      </c>
      <c r="BF17" s="101">
        <f t="shared" si="7"/>
        <v>52</v>
      </c>
      <c r="BG17" s="101">
        <f t="shared" si="7"/>
        <v>48</v>
      </c>
      <c r="BH17" s="101">
        <f t="shared" si="7"/>
        <v>44</v>
      </c>
      <c r="BI17" s="101">
        <f t="shared" si="7"/>
        <v>50</v>
      </c>
      <c r="BJ17" s="101">
        <f t="shared" si="7"/>
        <v>46</v>
      </c>
      <c r="BK17" s="101">
        <f t="shared" si="7"/>
        <v>48</v>
      </c>
      <c r="BL17" s="101">
        <f t="shared" si="7"/>
        <v>52</v>
      </c>
      <c r="BM17" s="101">
        <f t="shared" si="7"/>
        <v>52</v>
      </c>
      <c r="BN17" s="101">
        <f t="shared" si="7"/>
        <v>56</v>
      </c>
      <c r="BO17" s="101">
        <f t="shared" si="7"/>
        <v>58</v>
      </c>
      <c r="BP17" s="101">
        <f t="shared" si="7"/>
        <v>54</v>
      </c>
      <c r="BQ17" s="101">
        <f t="shared" si="7"/>
        <v>54</v>
      </c>
      <c r="BR17" s="101"/>
      <c r="BS17" s="101"/>
      <c r="BT17" s="101"/>
      <c r="BU17" s="101">
        <f t="shared" ref="BU17:CC17" si="8">AG18</f>
        <v>86</v>
      </c>
      <c r="BV17" s="101">
        <f t="shared" si="8"/>
        <v>86</v>
      </c>
      <c r="BW17" s="101">
        <f t="shared" si="8"/>
        <v>94</v>
      </c>
      <c r="BX17" s="101">
        <f t="shared" si="8"/>
        <v>96</v>
      </c>
      <c r="BY17" s="101">
        <f t="shared" si="8"/>
        <v>106</v>
      </c>
      <c r="BZ17" s="101">
        <f t="shared" si="8"/>
        <v>126</v>
      </c>
      <c r="CA17" s="101">
        <f t="shared" si="8"/>
        <v>136</v>
      </c>
      <c r="CB17" s="101">
        <f t="shared" si="8"/>
        <v>144</v>
      </c>
      <c r="CC17" s="101">
        <f t="shared" si="8"/>
        <v>130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92</v>
      </c>
      <c r="F18" s="149">
        <f t="shared" ref="F18:K18" si="9">C17+D17+E17+F17</f>
        <v>104</v>
      </c>
      <c r="G18" s="149">
        <f t="shared" si="9"/>
        <v>106</v>
      </c>
      <c r="H18" s="149">
        <f t="shared" si="9"/>
        <v>116</v>
      </c>
      <c r="I18" s="149">
        <f t="shared" si="9"/>
        <v>102</v>
      </c>
      <c r="J18" s="149">
        <f t="shared" si="9"/>
        <v>86</v>
      </c>
      <c r="K18" s="149">
        <f t="shared" si="9"/>
        <v>80</v>
      </c>
      <c r="L18" s="150"/>
      <c r="M18" s="149"/>
      <c r="N18" s="149"/>
      <c r="O18" s="149"/>
      <c r="P18" s="149">
        <f>M17+N17+O17+P17</f>
        <v>56</v>
      </c>
      <c r="Q18" s="149">
        <f t="shared" ref="Q18:AB18" si="10">N17+O17+P17+Q17</f>
        <v>52</v>
      </c>
      <c r="R18" s="149">
        <f t="shared" si="10"/>
        <v>48</v>
      </c>
      <c r="S18" s="149">
        <f t="shared" si="10"/>
        <v>44</v>
      </c>
      <c r="T18" s="149">
        <f t="shared" si="10"/>
        <v>50</v>
      </c>
      <c r="U18" s="149">
        <f t="shared" si="10"/>
        <v>46</v>
      </c>
      <c r="V18" s="149">
        <f t="shared" si="10"/>
        <v>48</v>
      </c>
      <c r="W18" s="149">
        <f t="shared" si="10"/>
        <v>52</v>
      </c>
      <c r="X18" s="149">
        <f t="shared" si="10"/>
        <v>52</v>
      </c>
      <c r="Y18" s="149">
        <f t="shared" si="10"/>
        <v>56</v>
      </c>
      <c r="Z18" s="149">
        <f t="shared" si="10"/>
        <v>58</v>
      </c>
      <c r="AA18" s="149">
        <f t="shared" si="10"/>
        <v>54</v>
      </c>
      <c r="AB18" s="149">
        <f t="shared" si="10"/>
        <v>54</v>
      </c>
      <c r="AC18" s="150"/>
      <c r="AD18" s="149"/>
      <c r="AE18" s="149"/>
      <c r="AF18" s="149"/>
      <c r="AG18" s="149">
        <f>AD17+AE17+AF17+AG17</f>
        <v>86</v>
      </c>
      <c r="AH18" s="149">
        <f t="shared" ref="AH18:AO18" si="11">AE17+AF17+AG17+AH17</f>
        <v>86</v>
      </c>
      <c r="AI18" s="149">
        <f t="shared" si="11"/>
        <v>94</v>
      </c>
      <c r="AJ18" s="149">
        <f t="shared" si="11"/>
        <v>96</v>
      </c>
      <c r="AK18" s="149">
        <f t="shared" si="11"/>
        <v>106</v>
      </c>
      <c r="AL18" s="149">
        <f t="shared" si="11"/>
        <v>126</v>
      </c>
      <c r="AM18" s="149">
        <f t="shared" si="11"/>
        <v>136</v>
      </c>
      <c r="AN18" s="149">
        <f t="shared" si="11"/>
        <v>144</v>
      </c>
      <c r="AO18" s="149">
        <f t="shared" si="11"/>
        <v>130</v>
      </c>
      <c r="AP18" s="101"/>
      <c r="AQ18" s="101"/>
      <c r="AR18" s="101"/>
      <c r="AS18" s="101"/>
      <c r="AT18" s="101"/>
      <c r="AU18" s="101">
        <f t="shared" ref="AU18:BA18" si="12">E26</f>
        <v>152</v>
      </c>
      <c r="AV18" s="101">
        <f t="shared" si="12"/>
        <v>130</v>
      </c>
      <c r="AW18" s="101">
        <f t="shared" si="12"/>
        <v>104</v>
      </c>
      <c r="AX18" s="101">
        <f t="shared" si="12"/>
        <v>88</v>
      </c>
      <c r="AY18" s="101">
        <f t="shared" si="12"/>
        <v>76</v>
      </c>
      <c r="AZ18" s="101">
        <f t="shared" si="12"/>
        <v>72</v>
      </c>
      <c r="BA18" s="101">
        <f t="shared" si="12"/>
        <v>64</v>
      </c>
      <c r="BB18" s="101"/>
      <c r="BC18" s="101"/>
      <c r="BD18" s="101"/>
      <c r="BE18" s="101">
        <f t="shared" ref="BE18:BQ18" si="13">P26</f>
        <v>56</v>
      </c>
      <c r="BF18" s="101">
        <f t="shared" si="13"/>
        <v>54</v>
      </c>
      <c r="BG18" s="101">
        <f t="shared" si="13"/>
        <v>48</v>
      </c>
      <c r="BH18" s="101">
        <f t="shared" si="13"/>
        <v>48</v>
      </c>
      <c r="BI18" s="101">
        <f t="shared" si="13"/>
        <v>54</v>
      </c>
      <c r="BJ18" s="101">
        <f t="shared" si="13"/>
        <v>50</v>
      </c>
      <c r="BK18" s="101">
        <f t="shared" si="13"/>
        <v>50</v>
      </c>
      <c r="BL18" s="101">
        <f t="shared" si="13"/>
        <v>48</v>
      </c>
      <c r="BM18" s="101">
        <f t="shared" si="13"/>
        <v>40</v>
      </c>
      <c r="BN18" s="101">
        <f t="shared" si="13"/>
        <v>42</v>
      </c>
      <c r="BO18" s="101">
        <f t="shared" si="13"/>
        <v>40</v>
      </c>
      <c r="BP18" s="101">
        <f t="shared" si="13"/>
        <v>46</v>
      </c>
      <c r="BQ18" s="101">
        <f t="shared" si="13"/>
        <v>44</v>
      </c>
      <c r="BR18" s="101"/>
      <c r="BS18" s="101"/>
      <c r="BT18" s="101"/>
      <c r="BU18" s="101">
        <f t="shared" ref="BU18:CC18" si="14">AG26</f>
        <v>58</v>
      </c>
      <c r="BV18" s="101">
        <f t="shared" si="14"/>
        <v>70</v>
      </c>
      <c r="BW18" s="101">
        <f t="shared" si="14"/>
        <v>80</v>
      </c>
      <c r="BX18" s="101">
        <f t="shared" si="14"/>
        <v>92</v>
      </c>
      <c r="BY18" s="101">
        <f t="shared" si="14"/>
        <v>98</v>
      </c>
      <c r="BZ18" s="101">
        <f t="shared" si="14"/>
        <v>100</v>
      </c>
      <c r="CA18" s="101">
        <f t="shared" si="14"/>
        <v>112</v>
      </c>
      <c r="CB18" s="101">
        <f t="shared" si="14"/>
        <v>122</v>
      </c>
      <c r="CC18" s="101">
        <f t="shared" si="14"/>
        <v>114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1449.5</v>
      </c>
      <c r="AV19" s="92">
        <f t="shared" si="15"/>
        <v>1353.5</v>
      </c>
      <c r="AW19" s="92">
        <f t="shared" si="15"/>
        <v>1210.5</v>
      </c>
      <c r="AX19" s="92">
        <f t="shared" si="15"/>
        <v>1107.5</v>
      </c>
      <c r="AY19" s="92">
        <f t="shared" si="15"/>
        <v>1072</v>
      </c>
      <c r="AZ19" s="92">
        <f t="shared" si="15"/>
        <v>1083</v>
      </c>
      <c r="BA19" s="92">
        <f t="shared" si="15"/>
        <v>1143.5</v>
      </c>
      <c r="BB19" s="92"/>
      <c r="BC19" s="92"/>
      <c r="BD19" s="92"/>
      <c r="BE19" s="92">
        <f t="shared" ref="BE19:BQ19" si="16">P22</f>
        <v>1175</v>
      </c>
      <c r="BF19" s="92">
        <f t="shared" si="16"/>
        <v>1245.5</v>
      </c>
      <c r="BG19" s="92">
        <f t="shared" si="16"/>
        <v>1272.5</v>
      </c>
      <c r="BH19" s="92">
        <f t="shared" si="16"/>
        <v>1333</v>
      </c>
      <c r="BI19" s="92">
        <f t="shared" si="16"/>
        <v>1309.5</v>
      </c>
      <c r="BJ19" s="92">
        <f t="shared" si="16"/>
        <v>1261.5</v>
      </c>
      <c r="BK19" s="92">
        <f t="shared" si="16"/>
        <v>1219</v>
      </c>
      <c r="BL19" s="92">
        <f t="shared" si="16"/>
        <v>1185.5</v>
      </c>
      <c r="BM19" s="92">
        <f t="shared" si="16"/>
        <v>1251</v>
      </c>
      <c r="BN19" s="92">
        <f t="shared" si="16"/>
        <v>1328</v>
      </c>
      <c r="BO19" s="92">
        <f t="shared" si="16"/>
        <v>1401</v>
      </c>
      <c r="BP19" s="92">
        <f t="shared" si="16"/>
        <v>1408.5</v>
      </c>
      <c r="BQ19" s="92">
        <f t="shared" si="16"/>
        <v>1369</v>
      </c>
      <c r="BR19" s="92"/>
      <c r="BS19" s="92"/>
      <c r="BT19" s="92"/>
      <c r="BU19" s="92">
        <f t="shared" ref="BU19:CC19" si="17">AG22</f>
        <v>1155</v>
      </c>
      <c r="BV19" s="92">
        <f t="shared" si="17"/>
        <v>1237.5</v>
      </c>
      <c r="BW19" s="92">
        <f t="shared" si="17"/>
        <v>1284</v>
      </c>
      <c r="BX19" s="92">
        <f t="shared" si="17"/>
        <v>1366.5</v>
      </c>
      <c r="BY19" s="92">
        <f t="shared" si="17"/>
        <v>1479</v>
      </c>
      <c r="BZ19" s="92">
        <f t="shared" si="17"/>
        <v>1538.5</v>
      </c>
      <c r="CA19" s="92">
        <f t="shared" si="17"/>
        <v>1584.5</v>
      </c>
      <c r="CB19" s="92">
        <f t="shared" si="17"/>
        <v>1530</v>
      </c>
      <c r="CC19" s="92">
        <f t="shared" si="17"/>
        <v>1356.5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103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2556.5</v>
      </c>
      <c r="AV20" s="92">
        <f t="shared" si="18"/>
        <v>2460</v>
      </c>
      <c r="AW20" s="92">
        <f t="shared" si="18"/>
        <v>2324</v>
      </c>
      <c r="AX20" s="92">
        <f t="shared" si="18"/>
        <v>2258.5</v>
      </c>
      <c r="AY20" s="92">
        <f t="shared" si="18"/>
        <v>2188</v>
      </c>
      <c r="AZ20" s="92">
        <f t="shared" si="18"/>
        <v>2186</v>
      </c>
      <c r="BA20" s="92">
        <f t="shared" si="18"/>
        <v>2212.5</v>
      </c>
      <c r="BB20" s="92"/>
      <c r="BC20" s="92"/>
      <c r="BD20" s="92"/>
      <c r="BE20" s="92">
        <f t="shared" ref="BE20:BQ20" si="19">P30</f>
        <v>2182</v>
      </c>
      <c r="BF20" s="92">
        <f t="shared" si="19"/>
        <v>2260.5</v>
      </c>
      <c r="BG20" s="92">
        <f t="shared" si="19"/>
        <v>2284</v>
      </c>
      <c r="BH20" s="92">
        <f t="shared" si="19"/>
        <v>2386.5</v>
      </c>
      <c r="BI20" s="92">
        <f t="shared" si="19"/>
        <v>2448.5</v>
      </c>
      <c r="BJ20" s="92">
        <f t="shared" si="19"/>
        <v>2384</v>
      </c>
      <c r="BK20" s="92">
        <f t="shared" si="19"/>
        <v>2304</v>
      </c>
      <c r="BL20" s="92">
        <f t="shared" si="19"/>
        <v>2181.5</v>
      </c>
      <c r="BM20" s="92">
        <f t="shared" si="19"/>
        <v>2220.5</v>
      </c>
      <c r="BN20" s="92">
        <f t="shared" si="19"/>
        <v>2290</v>
      </c>
      <c r="BO20" s="92">
        <f t="shared" si="19"/>
        <v>2407.5</v>
      </c>
      <c r="BP20" s="92">
        <f t="shared" si="19"/>
        <v>2520.5</v>
      </c>
      <c r="BQ20" s="92">
        <f t="shared" si="19"/>
        <v>2481</v>
      </c>
      <c r="BR20" s="92"/>
      <c r="BS20" s="92"/>
      <c r="BT20" s="92"/>
      <c r="BU20" s="92">
        <f t="shared" ref="BU20:CC20" si="20">AG30</f>
        <v>2363.5</v>
      </c>
      <c r="BV20" s="92">
        <f t="shared" si="20"/>
        <v>2450.5</v>
      </c>
      <c r="BW20" s="92">
        <f t="shared" si="20"/>
        <v>2478</v>
      </c>
      <c r="BX20" s="92">
        <f t="shared" si="20"/>
        <v>2579.5</v>
      </c>
      <c r="BY20" s="92">
        <f t="shared" si="20"/>
        <v>2719.5</v>
      </c>
      <c r="BZ20" s="92">
        <f t="shared" si="20"/>
        <v>2874.5</v>
      </c>
      <c r="CA20" s="92">
        <f t="shared" si="20"/>
        <v>2992.5</v>
      </c>
      <c r="CB20" s="92">
        <f t="shared" si="20"/>
        <v>3016</v>
      </c>
      <c r="CC20" s="92">
        <f t="shared" si="20"/>
        <v>2853.5</v>
      </c>
    </row>
    <row r="21" spans="1:81" ht="16.5" customHeight="1" x14ac:dyDescent="0.2">
      <c r="A21" s="100" t="s">
        <v>104</v>
      </c>
      <c r="B21" s="149">
        <f>'G-2'!F10</f>
        <v>363.5</v>
      </c>
      <c r="C21" s="149">
        <f>'G-2'!F11</f>
        <v>414</v>
      </c>
      <c r="D21" s="149">
        <f>'G-2'!F12</f>
        <v>369.5</v>
      </c>
      <c r="E21" s="149">
        <f>'G-2'!F13</f>
        <v>302.5</v>
      </c>
      <c r="F21" s="149">
        <f>'G-2'!F14</f>
        <v>267.5</v>
      </c>
      <c r="G21" s="149">
        <f>'G-2'!F15</f>
        <v>271</v>
      </c>
      <c r="H21" s="149">
        <f>'G-2'!F16</f>
        <v>266.5</v>
      </c>
      <c r="I21" s="149">
        <f>'G-2'!F17</f>
        <v>267</v>
      </c>
      <c r="J21" s="149">
        <f>'G-2'!F18</f>
        <v>278.5</v>
      </c>
      <c r="K21" s="149">
        <f>'G-2'!F19</f>
        <v>331.5</v>
      </c>
      <c r="L21" s="150"/>
      <c r="M21" s="149">
        <f>'G-2'!F20</f>
        <v>264.5</v>
      </c>
      <c r="N21" s="149">
        <f>'G-2'!F21</f>
        <v>303.5</v>
      </c>
      <c r="O21" s="149">
        <f>'G-2'!F22</f>
        <v>286.5</v>
      </c>
      <c r="P21" s="149">
        <f>'G-2'!M10</f>
        <v>320.5</v>
      </c>
      <c r="Q21" s="149">
        <f>'G-2'!M11</f>
        <v>335</v>
      </c>
      <c r="R21" s="149">
        <f>'G-2'!M12</f>
        <v>330.5</v>
      </c>
      <c r="S21" s="149">
        <f>'G-2'!M13</f>
        <v>347</v>
      </c>
      <c r="T21" s="149">
        <f>'G-2'!M14</f>
        <v>297</v>
      </c>
      <c r="U21" s="149">
        <f>'G-2'!M15</f>
        <v>287</v>
      </c>
      <c r="V21" s="149">
        <f>'G-2'!M16</f>
        <v>288</v>
      </c>
      <c r="W21" s="149">
        <f>'G-2'!M17</f>
        <v>313.5</v>
      </c>
      <c r="X21" s="149">
        <f>'G-2'!M18</f>
        <v>362.5</v>
      </c>
      <c r="Y21" s="149">
        <f>'G-2'!M19</f>
        <v>364</v>
      </c>
      <c r="Z21" s="149">
        <f>'G-2'!M20</f>
        <v>361</v>
      </c>
      <c r="AA21" s="149">
        <f>'G-2'!M21</f>
        <v>321</v>
      </c>
      <c r="AB21" s="149">
        <f>'G-2'!M22</f>
        <v>323</v>
      </c>
      <c r="AC21" s="150"/>
      <c r="AD21" s="149">
        <f>'G-2'!T10</f>
        <v>260.5</v>
      </c>
      <c r="AE21" s="149">
        <f>'G-2'!T11</f>
        <v>284.5</v>
      </c>
      <c r="AF21" s="149">
        <f>'G-2'!T12</f>
        <v>307</v>
      </c>
      <c r="AG21" s="149">
        <f>'G-2'!T13</f>
        <v>303</v>
      </c>
      <c r="AH21" s="149">
        <f>'G-2'!T14</f>
        <v>343</v>
      </c>
      <c r="AI21" s="149">
        <f>'G-2'!T15</f>
        <v>331</v>
      </c>
      <c r="AJ21" s="149">
        <f>'G-2'!T16</f>
        <v>389.5</v>
      </c>
      <c r="AK21" s="149">
        <f>'G-2'!T17</f>
        <v>415.5</v>
      </c>
      <c r="AL21" s="149">
        <f>'G-2'!T18</f>
        <v>402.5</v>
      </c>
      <c r="AM21" s="149">
        <f>'G-2'!T19</f>
        <v>377</v>
      </c>
      <c r="AN21" s="149">
        <f>'G-2'!T20</f>
        <v>335</v>
      </c>
      <c r="AO21" s="149">
        <f>'G-2'!T21</f>
        <v>242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1449.5</v>
      </c>
      <c r="F22" s="149">
        <f t="shared" ref="F22:K22" si="21">C21+D21+E21+F21</f>
        <v>1353.5</v>
      </c>
      <c r="G22" s="149">
        <f t="shared" si="21"/>
        <v>1210.5</v>
      </c>
      <c r="H22" s="149">
        <f t="shared" si="21"/>
        <v>1107.5</v>
      </c>
      <c r="I22" s="149">
        <f t="shared" si="21"/>
        <v>1072</v>
      </c>
      <c r="J22" s="149">
        <f t="shared" si="21"/>
        <v>1083</v>
      </c>
      <c r="K22" s="149">
        <f t="shared" si="21"/>
        <v>1143.5</v>
      </c>
      <c r="L22" s="150"/>
      <c r="M22" s="149"/>
      <c r="N22" s="149"/>
      <c r="O22" s="149"/>
      <c r="P22" s="149">
        <f>M21+N21+O21+P21</f>
        <v>1175</v>
      </c>
      <c r="Q22" s="149">
        <f t="shared" ref="Q22:AB22" si="22">N21+O21+P21+Q21</f>
        <v>1245.5</v>
      </c>
      <c r="R22" s="149">
        <f t="shared" si="22"/>
        <v>1272.5</v>
      </c>
      <c r="S22" s="149">
        <f t="shared" si="22"/>
        <v>1333</v>
      </c>
      <c r="T22" s="149">
        <f t="shared" si="22"/>
        <v>1309.5</v>
      </c>
      <c r="U22" s="149">
        <f t="shared" si="22"/>
        <v>1261.5</v>
      </c>
      <c r="V22" s="149">
        <f t="shared" si="22"/>
        <v>1219</v>
      </c>
      <c r="W22" s="149">
        <f t="shared" si="22"/>
        <v>1185.5</v>
      </c>
      <c r="X22" s="149">
        <f t="shared" si="22"/>
        <v>1251</v>
      </c>
      <c r="Y22" s="149">
        <f t="shared" si="22"/>
        <v>1328</v>
      </c>
      <c r="Z22" s="149">
        <f t="shared" si="22"/>
        <v>1401</v>
      </c>
      <c r="AA22" s="149">
        <f t="shared" si="22"/>
        <v>1408.5</v>
      </c>
      <c r="AB22" s="149">
        <f t="shared" si="22"/>
        <v>1369</v>
      </c>
      <c r="AC22" s="150"/>
      <c r="AD22" s="149"/>
      <c r="AE22" s="149"/>
      <c r="AF22" s="149"/>
      <c r="AG22" s="149">
        <f>AD21+AE21+AF21+AG21</f>
        <v>1155</v>
      </c>
      <c r="AH22" s="149">
        <f t="shared" ref="AH22:AO22" si="23">AE21+AF21+AG21+AH21</f>
        <v>1237.5</v>
      </c>
      <c r="AI22" s="149">
        <f t="shared" si="23"/>
        <v>1284</v>
      </c>
      <c r="AJ22" s="149">
        <f t="shared" si="23"/>
        <v>1366.5</v>
      </c>
      <c r="AK22" s="149">
        <f t="shared" si="23"/>
        <v>1479</v>
      </c>
      <c r="AL22" s="149">
        <f t="shared" si="23"/>
        <v>1538.5</v>
      </c>
      <c r="AM22" s="149">
        <f t="shared" si="23"/>
        <v>1584.5</v>
      </c>
      <c r="AN22" s="149">
        <f t="shared" si="23"/>
        <v>1530</v>
      </c>
      <c r="AO22" s="149">
        <f t="shared" si="23"/>
        <v>1356.5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103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'G-2 TRANSMETRO'!F10</f>
        <v>42</v>
      </c>
      <c r="C25" s="149">
        <f>'G-2 TRANSMETRO'!F11</f>
        <v>44</v>
      </c>
      <c r="D25" s="149">
        <f>'G-2 TRANSMETRO'!F12</f>
        <v>36</v>
      </c>
      <c r="E25" s="149">
        <f>'G-2 TRANSMETRO'!F13</f>
        <v>30</v>
      </c>
      <c r="F25" s="149">
        <f>'G-2 TRANSMETRO'!F14</f>
        <v>20</v>
      </c>
      <c r="G25" s="149">
        <f>'G-2 TRANSMETRO'!F15</f>
        <v>18</v>
      </c>
      <c r="H25" s="149">
        <f>'G-2 TRANSMETRO'!F16</f>
        <v>20</v>
      </c>
      <c r="I25" s="149">
        <f>'G-2 TRANSMETRO'!F17</f>
        <v>18</v>
      </c>
      <c r="J25" s="149">
        <f>'G-2 TRANSMETRO'!F18</f>
        <v>16</v>
      </c>
      <c r="K25" s="149">
        <f>'G-2 TRANSMETRO'!F19</f>
        <v>10</v>
      </c>
      <c r="L25" s="150"/>
      <c r="M25" s="149">
        <f>'G-2 TRANSMETRO'!F20</f>
        <v>16</v>
      </c>
      <c r="N25" s="149">
        <f>'G-2 TRANSMETRO'!F21</f>
        <v>18</v>
      </c>
      <c r="O25" s="149">
        <f>'G-2 TRANSMETRO'!F22</f>
        <v>12</v>
      </c>
      <c r="P25" s="149">
        <f>'G-2 TRANSMETRO'!M10</f>
        <v>10</v>
      </c>
      <c r="Q25" s="149">
        <f>'G-2 TRANSMETRO'!M11</f>
        <v>14</v>
      </c>
      <c r="R25" s="149">
        <f>'G-2 TRANSMETRO'!M12</f>
        <v>12</v>
      </c>
      <c r="S25" s="149">
        <f>'G-2 TRANSMETRO'!M13</f>
        <v>12</v>
      </c>
      <c r="T25" s="149">
        <f>'G-2 TRANSMETRO'!M14</f>
        <v>16</v>
      </c>
      <c r="U25" s="149">
        <f>'G-2 TRANSMETRO'!M15</f>
        <v>10</v>
      </c>
      <c r="V25" s="149">
        <f>'G-2 TRANSMETRO'!M16</f>
        <v>12</v>
      </c>
      <c r="W25" s="149">
        <f>'G-2 TRANSMETRO'!M17</f>
        <v>10</v>
      </c>
      <c r="X25" s="149">
        <f>'G-2 TRANSMETRO'!M18</f>
        <v>8</v>
      </c>
      <c r="Y25" s="149">
        <f>'G-2 TRANSMETRO'!M19</f>
        <v>12</v>
      </c>
      <c r="Z25" s="149">
        <f>'G-2 TRANSMETRO'!M20</f>
        <v>10</v>
      </c>
      <c r="AA25" s="149">
        <f>'G-2 TRANSMETRO'!M21</f>
        <v>16</v>
      </c>
      <c r="AB25" s="149">
        <f>'G-2 TRANSMETRO'!M22</f>
        <v>6</v>
      </c>
      <c r="AC25" s="150"/>
      <c r="AD25" s="149">
        <f>'G-2 TRANSMETRO'!T10</f>
        <v>16</v>
      </c>
      <c r="AE25" s="149">
        <f>'G-2 TRANSMETRO'!T11</f>
        <v>12</v>
      </c>
      <c r="AF25" s="149">
        <f>'G-2 TRANSMETRO'!T12</f>
        <v>8</v>
      </c>
      <c r="AG25" s="149">
        <f>'G-2 TRANSMETRO'!T13</f>
        <v>22</v>
      </c>
      <c r="AH25" s="149">
        <f>'G-2 TRANSMETRO'!T14</f>
        <v>28</v>
      </c>
      <c r="AI25" s="149">
        <f>'G-2 TRANSMETRO'!T15</f>
        <v>22</v>
      </c>
      <c r="AJ25" s="149">
        <f>'G-2 TRANSMETRO'!T16</f>
        <v>20</v>
      </c>
      <c r="AK25" s="149">
        <f>'G-2 TRANSMETRO'!T17</f>
        <v>28</v>
      </c>
      <c r="AL25" s="149">
        <f>'G-2 TRANSMETRO'!T18</f>
        <v>30</v>
      </c>
      <c r="AM25" s="149">
        <f>'G-2 TRANSMETRO'!T19</f>
        <v>34</v>
      </c>
      <c r="AN25" s="149">
        <f>'G-2 TRANSMETRO'!T20</f>
        <v>30</v>
      </c>
      <c r="AO25" s="149">
        <f>'G-2 TRANSMETRO'!T21</f>
        <v>20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152</v>
      </c>
      <c r="F26" s="149">
        <f t="shared" ref="F26:K26" si="24">C25+D25+E25+F25</f>
        <v>130</v>
      </c>
      <c r="G26" s="149">
        <f t="shared" si="24"/>
        <v>104</v>
      </c>
      <c r="H26" s="149">
        <f t="shared" si="24"/>
        <v>88</v>
      </c>
      <c r="I26" s="149">
        <f t="shared" si="24"/>
        <v>76</v>
      </c>
      <c r="J26" s="149">
        <f t="shared" si="24"/>
        <v>72</v>
      </c>
      <c r="K26" s="149">
        <f t="shared" si="24"/>
        <v>64</v>
      </c>
      <c r="L26" s="150"/>
      <c r="M26" s="149"/>
      <c r="N26" s="149"/>
      <c r="O26" s="149"/>
      <c r="P26" s="149">
        <f>M25+N25+O25+P25</f>
        <v>56</v>
      </c>
      <c r="Q26" s="149">
        <f t="shared" ref="Q26:AB26" si="25">N25+O25+P25+Q25</f>
        <v>54</v>
      </c>
      <c r="R26" s="149">
        <f t="shared" si="25"/>
        <v>48</v>
      </c>
      <c r="S26" s="149">
        <f t="shared" si="25"/>
        <v>48</v>
      </c>
      <c r="T26" s="149">
        <f t="shared" si="25"/>
        <v>54</v>
      </c>
      <c r="U26" s="149">
        <f t="shared" si="25"/>
        <v>50</v>
      </c>
      <c r="V26" s="149">
        <f t="shared" si="25"/>
        <v>50</v>
      </c>
      <c r="W26" s="149">
        <f t="shared" si="25"/>
        <v>48</v>
      </c>
      <c r="X26" s="149">
        <f t="shared" si="25"/>
        <v>40</v>
      </c>
      <c r="Y26" s="149">
        <f t="shared" si="25"/>
        <v>42</v>
      </c>
      <c r="Z26" s="149">
        <f t="shared" si="25"/>
        <v>40</v>
      </c>
      <c r="AA26" s="149">
        <f t="shared" si="25"/>
        <v>46</v>
      </c>
      <c r="AB26" s="149">
        <f t="shared" si="25"/>
        <v>44</v>
      </c>
      <c r="AC26" s="150"/>
      <c r="AD26" s="149"/>
      <c r="AE26" s="149"/>
      <c r="AF26" s="149"/>
      <c r="AG26" s="149">
        <f>AD25+AE25+AF25+AG25</f>
        <v>58</v>
      </c>
      <c r="AH26" s="149">
        <f t="shared" ref="AH26:AO26" si="26">AE25+AF25+AG25+AH25</f>
        <v>70</v>
      </c>
      <c r="AI26" s="149">
        <f t="shared" si="26"/>
        <v>80</v>
      </c>
      <c r="AJ26" s="149">
        <f t="shared" si="26"/>
        <v>92</v>
      </c>
      <c r="AK26" s="149">
        <f t="shared" si="26"/>
        <v>98</v>
      </c>
      <c r="AL26" s="149">
        <f t="shared" si="26"/>
        <v>100</v>
      </c>
      <c r="AM26" s="149">
        <f t="shared" si="26"/>
        <v>112</v>
      </c>
      <c r="AN26" s="149">
        <f t="shared" si="26"/>
        <v>122</v>
      </c>
      <c r="AO26" s="149">
        <f t="shared" si="26"/>
        <v>114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103</v>
      </c>
      <c r="U28" s="235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626</v>
      </c>
      <c r="C29" s="149">
        <f t="shared" ref="C29:K29" si="27">C13+C17+C21+C25</f>
        <v>693.5</v>
      </c>
      <c r="D29" s="149">
        <f t="shared" si="27"/>
        <v>636</v>
      </c>
      <c r="E29" s="149">
        <f t="shared" si="27"/>
        <v>601</v>
      </c>
      <c r="F29" s="149">
        <f t="shared" si="27"/>
        <v>529.5</v>
      </c>
      <c r="G29" s="149">
        <f t="shared" si="27"/>
        <v>557.5</v>
      </c>
      <c r="H29" s="149">
        <f t="shared" si="27"/>
        <v>570.5</v>
      </c>
      <c r="I29" s="149">
        <f t="shared" si="27"/>
        <v>530.5</v>
      </c>
      <c r="J29" s="149">
        <f t="shared" si="27"/>
        <v>527.5</v>
      </c>
      <c r="K29" s="149">
        <f t="shared" si="27"/>
        <v>584</v>
      </c>
      <c r="L29" s="150"/>
      <c r="M29" s="149">
        <f>M13+M17+M21+M25</f>
        <v>531.5</v>
      </c>
      <c r="N29" s="149">
        <f t="shared" ref="N29:AB29" si="28">N13+N17+N21+N25</f>
        <v>589.5</v>
      </c>
      <c r="O29" s="149">
        <f t="shared" si="28"/>
        <v>537.5</v>
      </c>
      <c r="P29" s="149">
        <f t="shared" si="28"/>
        <v>523.5</v>
      </c>
      <c r="Q29" s="149">
        <f t="shared" si="28"/>
        <v>610</v>
      </c>
      <c r="R29" s="149">
        <f t="shared" si="28"/>
        <v>613</v>
      </c>
      <c r="S29" s="149">
        <f t="shared" si="28"/>
        <v>640</v>
      </c>
      <c r="T29" s="149">
        <f t="shared" si="28"/>
        <v>585.5</v>
      </c>
      <c r="U29" s="149">
        <f t="shared" si="28"/>
        <v>545.5</v>
      </c>
      <c r="V29" s="149">
        <f t="shared" si="28"/>
        <v>533</v>
      </c>
      <c r="W29" s="149">
        <f t="shared" si="28"/>
        <v>517.5</v>
      </c>
      <c r="X29" s="149">
        <f t="shared" si="28"/>
        <v>624.5</v>
      </c>
      <c r="Y29" s="149">
        <f t="shared" si="28"/>
        <v>615</v>
      </c>
      <c r="Z29" s="149">
        <f t="shared" si="28"/>
        <v>650.5</v>
      </c>
      <c r="AA29" s="149">
        <f t="shared" si="28"/>
        <v>630.5</v>
      </c>
      <c r="AB29" s="149">
        <f t="shared" si="28"/>
        <v>585</v>
      </c>
      <c r="AC29" s="150"/>
      <c r="AD29" s="149">
        <f>AD13+AD17+AD21+AD25</f>
        <v>565.5</v>
      </c>
      <c r="AE29" s="149">
        <f t="shared" ref="AE29:AO29" si="29">AE13+AE17+AE21+AE25</f>
        <v>587</v>
      </c>
      <c r="AF29" s="149">
        <f t="shared" si="29"/>
        <v>613.5</v>
      </c>
      <c r="AG29" s="149">
        <f t="shared" si="29"/>
        <v>597.5</v>
      </c>
      <c r="AH29" s="149">
        <f t="shared" si="29"/>
        <v>652.5</v>
      </c>
      <c r="AI29" s="149">
        <f t="shared" si="29"/>
        <v>614.5</v>
      </c>
      <c r="AJ29" s="149">
        <f t="shared" si="29"/>
        <v>715</v>
      </c>
      <c r="AK29" s="149">
        <f t="shared" si="29"/>
        <v>737.5</v>
      </c>
      <c r="AL29" s="149">
        <f t="shared" si="29"/>
        <v>807.5</v>
      </c>
      <c r="AM29" s="149">
        <f t="shared" si="29"/>
        <v>732.5</v>
      </c>
      <c r="AN29" s="149">
        <f t="shared" si="29"/>
        <v>738.5</v>
      </c>
      <c r="AO29" s="149">
        <f t="shared" si="29"/>
        <v>575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2556.5</v>
      </c>
      <c r="F30" s="149">
        <f t="shared" ref="F30:K30" si="30">C29+D29+E29+F29</f>
        <v>2460</v>
      </c>
      <c r="G30" s="149">
        <f t="shared" si="30"/>
        <v>2324</v>
      </c>
      <c r="H30" s="149">
        <f t="shared" si="30"/>
        <v>2258.5</v>
      </c>
      <c r="I30" s="149">
        <f t="shared" si="30"/>
        <v>2188</v>
      </c>
      <c r="J30" s="149">
        <f t="shared" si="30"/>
        <v>2186</v>
      </c>
      <c r="K30" s="149">
        <f t="shared" si="30"/>
        <v>2212.5</v>
      </c>
      <c r="L30" s="150"/>
      <c r="M30" s="149"/>
      <c r="N30" s="149"/>
      <c r="O30" s="149"/>
      <c r="P30" s="149">
        <f>M29+N29+O29+P29</f>
        <v>2182</v>
      </c>
      <c r="Q30" s="149">
        <f t="shared" ref="Q30:AB30" si="31">N29+O29+P29+Q29</f>
        <v>2260.5</v>
      </c>
      <c r="R30" s="149">
        <f t="shared" si="31"/>
        <v>2284</v>
      </c>
      <c r="S30" s="149">
        <f t="shared" si="31"/>
        <v>2386.5</v>
      </c>
      <c r="T30" s="149">
        <f t="shared" si="31"/>
        <v>2448.5</v>
      </c>
      <c r="U30" s="149">
        <f t="shared" si="31"/>
        <v>2384</v>
      </c>
      <c r="V30" s="149">
        <f t="shared" si="31"/>
        <v>2304</v>
      </c>
      <c r="W30" s="149">
        <f t="shared" si="31"/>
        <v>2181.5</v>
      </c>
      <c r="X30" s="149">
        <f t="shared" si="31"/>
        <v>2220.5</v>
      </c>
      <c r="Y30" s="149">
        <f t="shared" si="31"/>
        <v>2290</v>
      </c>
      <c r="Z30" s="149">
        <f t="shared" si="31"/>
        <v>2407.5</v>
      </c>
      <c r="AA30" s="149">
        <f t="shared" si="31"/>
        <v>2520.5</v>
      </c>
      <c r="AB30" s="149">
        <f t="shared" si="31"/>
        <v>2481</v>
      </c>
      <c r="AC30" s="150"/>
      <c r="AD30" s="149"/>
      <c r="AE30" s="149"/>
      <c r="AF30" s="149"/>
      <c r="AG30" s="149">
        <f>AD29+AE29+AF29+AG29</f>
        <v>2363.5</v>
      </c>
      <c r="AH30" s="149">
        <f t="shared" ref="AH30:AO30" si="32">AE29+AF29+AG29+AH29</f>
        <v>2450.5</v>
      </c>
      <c r="AI30" s="149">
        <f t="shared" si="32"/>
        <v>2478</v>
      </c>
      <c r="AJ30" s="149">
        <f t="shared" si="32"/>
        <v>2579.5</v>
      </c>
      <c r="AK30" s="149">
        <f t="shared" si="32"/>
        <v>2719.5</v>
      </c>
      <c r="AL30" s="149">
        <f t="shared" si="32"/>
        <v>2874.5</v>
      </c>
      <c r="AM30" s="149">
        <f t="shared" si="32"/>
        <v>2992.5</v>
      </c>
      <c r="AN30" s="149">
        <f t="shared" si="32"/>
        <v>3016</v>
      </c>
      <c r="AO30" s="149">
        <f t="shared" si="32"/>
        <v>2853.5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G-1 TRANSMETRO</vt:lpstr>
      <vt:lpstr>G-2</vt:lpstr>
      <vt:lpstr>G-2 TRANSMETRO</vt:lpstr>
      <vt:lpstr>G-Totales</vt:lpstr>
      <vt:lpstr>DIRECCIONALIDAD</vt:lpstr>
      <vt:lpstr>DIAGRAMA DE VOL</vt:lpstr>
      <vt:lpstr>'G-1'!Área_de_impresión</vt:lpstr>
      <vt:lpstr>'G-1 TRANSMETRO'!Área_de_impresión</vt:lpstr>
      <vt:lpstr>'G-2'!Área_de_impresión</vt:lpstr>
      <vt:lpstr>'G-2 TRANSMETRO'!Área_de_impresión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2018-08-15T22:28:39Z</dcterms:modified>
</cp:coreProperties>
</file>