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17\CALLE 45 X CARRERA 17\2018\"/>
    </mc:Choice>
  </mc:AlternateContent>
  <bookViews>
    <workbookView xWindow="120" yWindow="135" windowWidth="9420" windowHeight="4500" activeTab="1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B24" i="7" l="1"/>
  <c r="E24" i="7" l="1"/>
  <c r="E24" i="13"/>
  <c r="H24" i="7"/>
  <c r="H24" i="13"/>
  <c r="F11" i="7"/>
  <c r="N21" i="7" s="1"/>
  <c r="F12" i="7"/>
  <c r="N22" i="7" s="1"/>
  <c r="F13" i="7"/>
  <c r="N23" i="7" s="1"/>
  <c r="F14" i="7"/>
  <c r="N24" i="7" s="1"/>
  <c r="F15" i="7"/>
  <c r="F16" i="7"/>
  <c r="N25" i="7" s="1"/>
  <c r="F17" i="7"/>
  <c r="N26" i="7" s="1"/>
  <c r="F18" i="7"/>
  <c r="N27" i="7" s="1"/>
  <c r="F19" i="7"/>
  <c r="N28" i="7" s="1"/>
  <c r="F20" i="7"/>
  <c r="N29" i="7" s="1"/>
  <c r="F21" i="7"/>
  <c r="N30" i="7" s="1"/>
  <c r="F22" i="7"/>
  <c r="N31" i="7" s="1"/>
  <c r="F23" i="7"/>
  <c r="N32" i="7" s="1"/>
  <c r="E24" i="15"/>
  <c r="F16" i="15"/>
  <c r="F17" i="15"/>
  <c r="F18" i="15"/>
  <c r="N27" i="15" s="1"/>
  <c r="F19" i="15"/>
  <c r="F20" i="15"/>
  <c r="N29" i="15" s="1"/>
  <c r="F21" i="15"/>
  <c r="N30" i="15" s="1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N25" i="14" s="1"/>
  <c r="F17" i="14"/>
  <c r="N26" i="14"/>
  <c r="F18" i="14"/>
  <c r="F19" i="14"/>
  <c r="N28" i="14" s="1"/>
  <c r="F20" i="14"/>
  <c r="F21" i="14"/>
  <c r="F22" i="14"/>
  <c r="N31" i="14"/>
  <c r="F23" i="14"/>
  <c r="F15" i="14"/>
  <c r="C14" i="13"/>
  <c r="N14" i="13" s="1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B24" i="13"/>
  <c r="E45" i="9"/>
  <c r="E46" i="9"/>
  <c r="E47" i="9"/>
  <c r="E48" i="9"/>
  <c r="E49" i="9"/>
  <c r="E50" i="9"/>
  <c r="E51" i="9"/>
  <c r="E52" i="9"/>
  <c r="E53" i="9"/>
  <c r="E54" i="9"/>
  <c r="E44" i="9"/>
  <c r="E43" i="9"/>
  <c r="E55" i="9" s="1"/>
  <c r="E58" i="9" s="1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40" i="9" s="1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I20" i="15"/>
  <c r="N38" i="15" s="1"/>
  <c r="C20" i="15"/>
  <c r="N20" i="15" s="1"/>
  <c r="I19" i="15"/>
  <c r="N37" i="15" s="1"/>
  <c r="N28" i="15"/>
  <c r="C19" i="15"/>
  <c r="N19" i="15" s="1"/>
  <c r="I18" i="15"/>
  <c r="N36" i="15"/>
  <c r="C18" i="15"/>
  <c r="N18" i="15" s="1"/>
  <c r="I17" i="15"/>
  <c r="N35" i="15"/>
  <c r="N26" i="15"/>
  <c r="C17" i="15"/>
  <c r="N17" i="15" s="1"/>
  <c r="I16" i="15"/>
  <c r="N34" i="15" s="1"/>
  <c r="N25" i="15"/>
  <c r="C16" i="15"/>
  <c r="N16" i="15" s="1"/>
  <c r="I15" i="15"/>
  <c r="I24" i="15" s="1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C4" i="15"/>
  <c r="H24" i="14"/>
  <c r="E24" i="14"/>
  <c r="B24" i="14"/>
  <c r="I23" i="14"/>
  <c r="N40" i="14" s="1"/>
  <c r="N32" i="14"/>
  <c r="I22" i="14"/>
  <c r="I21" i="14"/>
  <c r="N39" i="14" s="1"/>
  <c r="N30" i="14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N27" i="14"/>
  <c r="C18" i="14"/>
  <c r="N18" i="14" s="1"/>
  <c r="N35" i="14"/>
  <c r="C17" i="14"/>
  <c r="N17" i="14" s="1"/>
  <c r="I16" i="14"/>
  <c r="N34" i="14" s="1"/>
  <c r="C16" i="14"/>
  <c r="N16" i="14" s="1"/>
  <c r="I15" i="14"/>
  <c r="N33" i="14" s="1"/>
  <c r="C15" i="14"/>
  <c r="N15" i="14" s="1"/>
  <c r="F14" i="14"/>
  <c r="F24" i="14" s="1"/>
  <c r="C14" i="14"/>
  <c r="F13" i="14"/>
  <c r="N23" i="14" s="1"/>
  <c r="F12" i="14"/>
  <c r="N22" i="14" s="1"/>
  <c r="F11" i="14"/>
  <c r="N21" i="14" s="1"/>
  <c r="H5" i="14"/>
  <c r="C4" i="14"/>
  <c r="C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B47" i="9"/>
  <c r="B48" i="9"/>
  <c r="B49" i="9"/>
  <c r="B50" i="9"/>
  <c r="F50" i="9" s="1"/>
  <c r="B51" i="9"/>
  <c r="B52" i="9"/>
  <c r="B53" i="9"/>
  <c r="F53" i="9" s="1"/>
  <c r="B54" i="9"/>
  <c r="B44" i="9"/>
  <c r="B43" i="9"/>
  <c r="F43" i="9" s="1"/>
  <c r="B28" i="9"/>
  <c r="B29" i="9"/>
  <c r="B30" i="9"/>
  <c r="B31" i="9"/>
  <c r="B32" i="9"/>
  <c r="B33" i="9"/>
  <c r="F33" i="9" s="1"/>
  <c r="B34" i="9"/>
  <c r="B35" i="9"/>
  <c r="B36" i="9"/>
  <c r="B37" i="9"/>
  <c r="B38" i="9"/>
  <c r="B39" i="9"/>
  <c r="B27" i="9"/>
  <c r="F27" i="9" s="1"/>
  <c r="B12" i="9"/>
  <c r="B13" i="9"/>
  <c r="B14" i="9"/>
  <c r="F14" i="9" s="1"/>
  <c r="B15" i="9"/>
  <c r="B16" i="9"/>
  <c r="B17" i="9"/>
  <c r="B18" i="9"/>
  <c r="F18" i="9" s="1"/>
  <c r="B19" i="9"/>
  <c r="B20" i="9"/>
  <c r="F20" i="9" s="1"/>
  <c r="B21" i="9"/>
  <c r="B22" i="9"/>
  <c r="B23" i="9"/>
  <c r="B11" i="9"/>
  <c r="F5" i="9"/>
  <c r="N14" i="14"/>
  <c r="N33" i="15"/>
  <c r="C24" i="15"/>
  <c r="F51" i="9"/>
  <c r="E40" i="9"/>
  <c r="D24" i="9"/>
  <c r="N24" i="14"/>
  <c r="E24" i="9"/>
  <c r="F24" i="15"/>
  <c r="C24" i="14"/>
  <c r="D55" i="9"/>
  <c r="F54" i="9" l="1"/>
  <c r="F49" i="9"/>
  <c r="F48" i="9"/>
  <c r="F46" i="9"/>
  <c r="F44" i="9"/>
  <c r="G46" i="9" s="1"/>
  <c r="N34" i="9" s="1"/>
  <c r="F22" i="9"/>
  <c r="F11" i="9"/>
  <c r="F19" i="9"/>
  <c r="G20" i="9" s="1"/>
  <c r="N20" i="9" s="1"/>
  <c r="I24" i="14"/>
  <c r="F23" i="9"/>
  <c r="F47" i="9"/>
  <c r="G47" i="9" s="1"/>
  <c r="N35" i="9" s="1"/>
  <c r="F16" i="9"/>
  <c r="F52" i="9"/>
  <c r="C40" i="9"/>
  <c r="F12" i="9"/>
  <c r="F29" i="9"/>
  <c r="F36" i="9"/>
  <c r="F15" i="9"/>
  <c r="F39" i="9"/>
  <c r="F37" i="9"/>
  <c r="F35" i="9"/>
  <c r="F31" i="9"/>
  <c r="F17" i="9"/>
  <c r="F13" i="9"/>
  <c r="G16" i="9" s="1"/>
  <c r="N16" i="9" s="1"/>
  <c r="F24" i="13"/>
  <c r="I24" i="7"/>
  <c r="F24" i="7"/>
  <c r="B55" i="9"/>
  <c r="F38" i="9"/>
  <c r="I24" i="13"/>
  <c r="C55" i="9"/>
  <c r="C24" i="9"/>
  <c r="C24" i="13"/>
  <c r="N21" i="13"/>
  <c r="F34" i="9"/>
  <c r="G36" i="9" s="1"/>
  <c r="N30" i="9" s="1"/>
  <c r="F32" i="9"/>
  <c r="F30" i="9"/>
  <c r="F28" i="9"/>
  <c r="G28" i="9" s="1"/>
  <c r="N22" i="9" s="1"/>
  <c r="B40" i="9"/>
  <c r="G51" i="9"/>
  <c r="N39" i="9" s="1"/>
  <c r="G50" i="9"/>
  <c r="N38" i="9" s="1"/>
  <c r="G52" i="9"/>
  <c r="N40" i="9" s="1"/>
  <c r="G49" i="9"/>
  <c r="N37" i="9" s="1"/>
  <c r="B24" i="9"/>
  <c r="G54" i="9"/>
  <c r="N42" i="9" s="1"/>
  <c r="G53" i="9"/>
  <c r="N41" i="9" s="1"/>
  <c r="G48" i="9"/>
  <c r="N36" i="9" s="1"/>
  <c r="D58" i="9"/>
  <c r="C24" i="7"/>
  <c r="F21" i="9"/>
  <c r="G27" i="9" l="1"/>
  <c r="N21" i="9" s="1"/>
  <c r="G19" i="9"/>
  <c r="N19" i="9" s="1"/>
  <c r="G15" i="9"/>
  <c r="N15" i="9" s="1"/>
  <c r="G14" i="9"/>
  <c r="N14" i="9" s="1"/>
  <c r="G17" i="9"/>
  <c r="N17" i="9" s="1"/>
  <c r="G18" i="9"/>
  <c r="N18" i="9" s="1"/>
  <c r="G39" i="9"/>
  <c r="N33" i="9" s="1"/>
  <c r="G37" i="9"/>
  <c r="N31" i="9" s="1"/>
  <c r="C58" i="9"/>
  <c r="E56" i="9"/>
  <c r="C25" i="9"/>
  <c r="B56" i="9"/>
  <c r="C56" i="9"/>
  <c r="G32" i="9"/>
  <c r="N26" i="9" s="1"/>
  <c r="D56" i="9"/>
  <c r="G38" i="9"/>
  <c r="N32" i="9" s="1"/>
  <c r="G31" i="9"/>
  <c r="N25" i="9" s="1"/>
  <c r="G35" i="9"/>
  <c r="N29" i="9" s="1"/>
  <c r="G34" i="9"/>
  <c r="N28" i="9" s="1"/>
  <c r="G30" i="9"/>
  <c r="N24" i="9" s="1"/>
  <c r="G33" i="9"/>
  <c r="N27" i="9" s="1"/>
  <c r="G29" i="9"/>
  <c r="N23" i="9" s="1"/>
  <c r="E41" i="9"/>
  <c r="D41" i="9"/>
  <c r="C41" i="9"/>
  <c r="B41" i="9"/>
  <c r="B25" i="9"/>
  <c r="E25" i="9"/>
  <c r="B58" i="9"/>
  <c r="C59" i="9" s="1"/>
  <c r="D25" i="9"/>
  <c r="G55" i="9"/>
  <c r="G24" i="9" l="1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<sst xmlns="http://schemas.openxmlformats.org/spreadsheetml/2006/main" count="495" uniqueCount="107">
  <si>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</si>
  <si>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</si>
  <si>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</si>
  <si>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</si>
  <si>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</si>
  <si>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</si>
  <si>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</si>
  <si>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</si>
  <si>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</si>
  <si>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</si>
  <si>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</si>
  <si>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</si>
  <si>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</si>
  <si>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</si>
  <si>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</si>
  <si>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</si>
  <si>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</si>
  <si>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</si>
  <si>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</si>
  <si>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</si>
  <si>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</si>
  <si>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</si>
  <si>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</si>
  <si>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</si>
  <si>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</si>
  <si>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</si>
  <si>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</si>
  <si>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</si>
  <si>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</si>
  <si>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</si>
  <si>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</si>
  <si>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</si>
  <si>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</si>
  <si>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</si>
  <si>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</si>
  <si>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</si>
  <si>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</si>
  <si>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</si>
  <si>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</si>
  <si>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</si>
  <si>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</si>
  <si>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</si>
  <si>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</si>
  <si>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</si>
  <si>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</si>
  <si>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</si>
  <si>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</si>
  <si>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</si>
  <si>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</si>
  <si>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</si>
  <si>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</si>
  <si>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</si>
  <si>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</si>
  <si>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</si>
  <si>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</si>
  <si>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</si>
  <si>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</si>
  <si>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</si>
  <si>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</si>
  <si>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</si>
  <si>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</si>
  <si>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</si>
  <si>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</si>
  <si>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</si>
  <si>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</si>
  <si>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</si>
  <si>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</si>
  <si>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</si>
  <si>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</si>
  <si>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</si>
  <si>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</si>
  <si>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</si>
  <si>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</si>
  <si>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</si>
  <si>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</si>
  <si>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</si>
  <si>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</si>
  <si>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</si>
  <si>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</si>
  <si>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</si>
  <si>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</si>
  <si>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</si>
  <si>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</si>
  <si>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</si>
  <si>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</si>
  <si>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</si>
  <si>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</si>
  <si>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</si>
  <si>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</si>
  <si>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</si>
  <si>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</si>
  <si>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</si>
  <si>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</si>
  <si>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</si>
  <si>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</si>
  <si>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</si>
  <si>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</si>
  <si>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</si>
  <si>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</si>
  <si>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</si>
  <si>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</si>
  <si>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</si>
  <si>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CARRERA 17</t>
  </si>
  <si>
    <t xml:space="preserve">CALLE 45  X </t>
  </si>
  <si>
    <t>CL 45 X CR 17</t>
  </si>
  <si>
    <t>JHONNYS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</si>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</sst>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 17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59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3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6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13E-2"/>
                  <c:y val="-4.108319793359173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52E-2"/>
                  <c:y val="-1.7802608007332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64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7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96E-2"/>
                  <c:y val="-1.95455568053993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49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77</c:v>
                </c:pt>
                <c:pt idx="1">
                  <c:v>77</c:v>
                </c:pt>
                <c:pt idx="2">
                  <c:v>78</c:v>
                </c:pt>
                <c:pt idx="3">
                  <c:v>65</c:v>
                </c:pt>
                <c:pt idx="4">
                  <c:v>49</c:v>
                </c:pt>
                <c:pt idx="5">
                  <c:v>51</c:v>
                </c:pt>
                <c:pt idx="6">
                  <c:v>53</c:v>
                </c:pt>
                <c:pt idx="7">
                  <c:v>39</c:v>
                </c:pt>
                <c:pt idx="8">
                  <c:v>35</c:v>
                </c:pt>
                <c:pt idx="9">
                  <c:v>31</c:v>
                </c:pt>
                <c:pt idx="10">
                  <c:v>31</c:v>
                </c:pt>
                <c:pt idx="11">
                  <c:v>42</c:v>
                </c:pt>
                <c:pt idx="12">
                  <c:v>41</c:v>
                </c:pt>
                <c:pt idx="13">
                  <c:v>43</c:v>
                </c:pt>
                <c:pt idx="14">
                  <c:v>40</c:v>
                </c:pt>
                <c:pt idx="15">
                  <c:v>37</c:v>
                </c:pt>
                <c:pt idx="16">
                  <c:v>32</c:v>
                </c:pt>
                <c:pt idx="17">
                  <c:v>24</c:v>
                </c:pt>
                <c:pt idx="18">
                  <c:v>21</c:v>
                </c:pt>
                <c:pt idx="19">
                  <c:v>29</c:v>
                </c:pt>
                <c:pt idx="20">
                  <c:v>29</c:v>
                </c:pt>
                <c:pt idx="21">
                  <c:v>31</c:v>
                </c:pt>
                <c:pt idx="22">
                  <c:v>38</c:v>
                </c:pt>
                <c:pt idx="23">
                  <c:v>41</c:v>
                </c:pt>
                <c:pt idx="24">
                  <c:v>45</c:v>
                </c:pt>
                <c:pt idx="25">
                  <c:v>41</c:v>
                </c:pt>
                <c:pt idx="26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66048"/>
        <c:axId val="170466432"/>
      </c:lineChart>
      <c:catAx>
        <c:axId val="17046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664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53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  X CARRERA 17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9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8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67E-3"/>
                  <c:y val="-8.626421697287847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11E-2"/>
                  <c:y val="-1.8923134608174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5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24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8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35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54</c:v>
                </c:pt>
                <c:pt idx="1">
                  <c:v>63</c:v>
                </c:pt>
                <c:pt idx="2">
                  <c:v>77</c:v>
                </c:pt>
                <c:pt idx="3">
                  <c:v>65</c:v>
                </c:pt>
                <c:pt idx="4">
                  <c:v>58</c:v>
                </c:pt>
                <c:pt idx="5">
                  <c:v>51</c:v>
                </c:pt>
                <c:pt idx="6">
                  <c:v>37</c:v>
                </c:pt>
                <c:pt idx="7">
                  <c:v>47</c:v>
                </c:pt>
                <c:pt idx="8">
                  <c:v>36</c:v>
                </c:pt>
                <c:pt idx="9">
                  <c:v>33</c:v>
                </c:pt>
                <c:pt idx="10">
                  <c:v>34</c:v>
                </c:pt>
                <c:pt idx="11">
                  <c:v>40</c:v>
                </c:pt>
                <c:pt idx="12">
                  <c:v>38</c:v>
                </c:pt>
                <c:pt idx="13">
                  <c:v>37</c:v>
                </c:pt>
                <c:pt idx="14">
                  <c:v>32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34</c:v>
                </c:pt>
                <c:pt idx="20">
                  <c:v>39</c:v>
                </c:pt>
                <c:pt idx="21">
                  <c:v>46</c:v>
                </c:pt>
                <c:pt idx="22">
                  <c:v>57</c:v>
                </c:pt>
                <c:pt idx="23">
                  <c:v>67</c:v>
                </c:pt>
                <c:pt idx="24">
                  <c:v>69</c:v>
                </c:pt>
                <c:pt idx="25">
                  <c:v>62</c:v>
                </c:pt>
                <c:pt idx="26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87360"/>
        <c:axId val="170335720"/>
      </c:lineChart>
      <c:catAx>
        <c:axId val="1703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357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99E-3"/>
              <c:y val="0.143697537807774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57E-2"/>
                  <c:y val="-2.5210182060575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9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321E-2"/>
                  <c:y val="4.4019664208640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7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82E-3"/>
                  <c:y val="-6.51001958088572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9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9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82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501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5E-2"/>
                  <c:y val="-7.65654293213348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012712"/>
        <c:axId val="170371640"/>
      </c:lineChart>
      <c:catAx>
        <c:axId val="17101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716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7"/>
          <c:y val="2.94116568762238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0999E-2"/>
                  <c:y val="-1.07689872099321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9E-2"/>
                  <c:y val="-1.46281714785651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55E-2"/>
                  <c:y val="-1.9208407772557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82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52E-2"/>
                  <c:y val="-1.7802608007332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39E-2"/>
                  <c:y val="1.537507811523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75E-3"/>
                  <c:y val="1.618464358621839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94E-2"/>
                  <c:y val="1.8923134608174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8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16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54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070640"/>
        <c:axId val="171920896"/>
      </c:lineChart>
      <c:catAx>
        <c:axId val="17107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2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208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99E-3"/>
              <c:y val="0.1415811356913720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78" r="0.75000000000000178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17</a:t>
            </a:r>
          </a:p>
        </c:rich>
      </c:tx>
      <c:layout>
        <c:manualLayout>
          <c:xMode val="edge"/>
          <c:yMode val="edge"/>
          <c:x val="0.28904462557655086"/>
          <c:y val="2.9411664451034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4873151114024019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0220250897711643E-2"/>
                  <c:y val="-2.5210144186522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185527072890802E-2"/>
                  <c:y val="-2.69758325663838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0038493136775252E-2"/>
                  <c:y val="-2.3928486211950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43225546396E-2"/>
                  <c:y val="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28292609403E-2"/>
                  <c:y val="-2.78665166854143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7121353382995943E-2"/>
                  <c:y val="-2.9793775778027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0274898228577257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5585566458354488E-2"/>
                  <c:y val="-3.2595016532024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7990264405694892E-2"/>
                  <c:y val="3.1066912090534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35120756471E-2"/>
                  <c:y val="-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8026695959605278E-2"/>
                  <c:y val="3.4122780107032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3282716858516975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3.7314280615274822E-2"/>
                  <c:y val="-2.546511231550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9571590772724376E-2"/>
                  <c:y val="-3.2340048403040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2.0202035120756471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3.2652272510484887E-2"/>
                  <c:y val="-3.5395916419538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6463585369531029E-2"/>
                  <c:y val="-2.5210144186522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2.6454477481053489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801758807112769E-2"/>
                  <c:y val="-3.2340048403040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3319148412427378E-2"/>
                  <c:y val="-2.9539148515526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131</c:v>
                </c:pt>
                <c:pt idx="1">
                  <c:v>140</c:v>
                </c:pt>
                <c:pt idx="2">
                  <c:v>155</c:v>
                </c:pt>
                <c:pt idx="3">
                  <c:v>130</c:v>
                </c:pt>
                <c:pt idx="4">
                  <c:v>107</c:v>
                </c:pt>
                <c:pt idx="5">
                  <c:v>102</c:v>
                </c:pt>
                <c:pt idx="6">
                  <c:v>90</c:v>
                </c:pt>
                <c:pt idx="7">
                  <c:v>86</c:v>
                </c:pt>
                <c:pt idx="8">
                  <c:v>71</c:v>
                </c:pt>
                <c:pt idx="9">
                  <c:v>43</c:v>
                </c:pt>
                <c:pt idx="10">
                  <c:v>65</c:v>
                </c:pt>
                <c:pt idx="11">
                  <c:v>73</c:v>
                </c:pt>
                <c:pt idx="12">
                  <c:v>82</c:v>
                </c:pt>
                <c:pt idx="13">
                  <c:v>79</c:v>
                </c:pt>
                <c:pt idx="14">
                  <c:v>80</c:v>
                </c:pt>
                <c:pt idx="15">
                  <c:v>72</c:v>
                </c:pt>
                <c:pt idx="16">
                  <c:v>63</c:v>
                </c:pt>
                <c:pt idx="17">
                  <c:v>58</c:v>
                </c:pt>
                <c:pt idx="18">
                  <c:v>50</c:v>
                </c:pt>
                <c:pt idx="19">
                  <c:v>47</c:v>
                </c:pt>
                <c:pt idx="20">
                  <c:v>63</c:v>
                </c:pt>
                <c:pt idx="21">
                  <c:v>68</c:v>
                </c:pt>
                <c:pt idx="22">
                  <c:v>77</c:v>
                </c:pt>
                <c:pt idx="23">
                  <c:v>95</c:v>
                </c:pt>
                <c:pt idx="24">
                  <c:v>108</c:v>
                </c:pt>
                <c:pt idx="25">
                  <c:v>114</c:v>
                </c:pt>
                <c:pt idx="26">
                  <c:v>103</c:v>
                </c:pt>
                <c:pt idx="27">
                  <c:v>76</c:v>
                </c:pt>
                <c:pt idx="28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39536"/>
        <c:axId val="170797656"/>
      </c:lineChart>
      <c:catAx>
        <c:axId val="17173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88"/>
              <c:y val="0.70168081262569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76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3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103</v>
      </c>
      <c r="D4" s="104" t="s">
        <v>102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106</v>
      </c>
      <c r="D5" s="112"/>
      <c r="E5" s="1"/>
      <c r="F5" s="1"/>
      <c r="G5" s="85" t="s">
        <v>4</v>
      </c>
      <c r="H5" s="114">
        <v>43293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17</v>
      </c>
      <c r="C11" s="79"/>
      <c r="D11" s="67" t="s">
        <v>34</v>
      </c>
      <c r="E11" s="13">
        <v>5</v>
      </c>
      <c r="F11" s="82">
        <f>B21+B22+B23+E11</f>
        <v>39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14</v>
      </c>
      <c r="C12" s="80"/>
      <c r="D12" s="58" t="s">
        <v>35</v>
      </c>
      <c r="E12" s="16">
        <v>7</v>
      </c>
      <c r="F12" s="80">
        <f>B22+B23+E11+E12</f>
        <v>35</v>
      </c>
      <c r="G12" s="58" t="s">
        <v>47</v>
      </c>
      <c r="H12" s="19">
        <v>4</v>
      </c>
      <c r="I12" s="91"/>
    </row>
    <row r="13" spans="1:14" ht="24.75" customHeight="1" x14ac:dyDescent="0.2">
      <c r="A13" s="54" t="s">
        <v>23</v>
      </c>
      <c r="B13" s="16">
        <v>19</v>
      </c>
      <c r="C13" s="80"/>
      <c r="D13" s="58" t="s">
        <v>36</v>
      </c>
      <c r="E13" s="16">
        <v>10</v>
      </c>
      <c r="F13" s="80">
        <f>B23+E11+E12+E13</f>
        <v>31</v>
      </c>
      <c r="G13" s="57" t="s">
        <v>48</v>
      </c>
      <c r="H13" s="16">
        <v>8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27</v>
      </c>
      <c r="C14" s="81">
        <f>B11+B12+B13+B14</f>
        <v>77</v>
      </c>
      <c r="D14" s="58" t="s">
        <v>37</v>
      </c>
      <c r="E14" s="16">
        <v>9</v>
      </c>
      <c r="F14" s="80">
        <f>E14+E13+E12+E11</f>
        <v>31</v>
      </c>
      <c r="G14" s="58" t="s">
        <v>49</v>
      </c>
      <c r="H14" s="16">
        <v>9</v>
      </c>
      <c r="I14" s="90"/>
      <c r="K14"/>
      <c r="L14"/>
      <c r="M14" t="s">
        <v>62</v>
      </c>
      <c r="N14" s="42">
        <f t="shared" ref="N14:N20" si="0">C14</f>
        <v>77</v>
      </c>
    </row>
    <row r="15" spans="1:14" ht="24.75" customHeight="1" x14ac:dyDescent="0.2">
      <c r="A15" s="54" t="s">
        <v>25</v>
      </c>
      <c r="B15" s="19">
        <v>17</v>
      </c>
      <c r="C15" s="81">
        <f t="shared" ref="C15:C20" si="1">B12+B13+B14+B15</f>
        <v>77</v>
      </c>
      <c r="D15" s="58" t="s">
        <v>38</v>
      </c>
      <c r="E15" s="16">
        <v>12</v>
      </c>
      <c r="F15" s="80">
        <f>E12+E13+E14+E15</f>
        <v>38</v>
      </c>
      <c r="G15" s="58" t="s">
        <v>50</v>
      </c>
      <c r="H15" s="16">
        <v>8</v>
      </c>
      <c r="I15" s="80">
        <f>H12+H13+H14+H15</f>
        <v>29</v>
      </c>
      <c r="K15"/>
      <c r="L15"/>
      <c r="M15" t="s">
        <v>63</v>
      </c>
      <c r="N15" s="42">
        <f t="shared" si="0"/>
        <v>77</v>
      </c>
    </row>
    <row r="16" spans="1:14" ht="24.75" customHeight="1" x14ac:dyDescent="0.2">
      <c r="A16" s="54" t="s">
        <v>26</v>
      </c>
      <c r="B16" s="16">
        <v>15</v>
      </c>
      <c r="C16" s="81">
        <f t="shared" si="1"/>
        <v>78</v>
      </c>
      <c r="D16" s="57" t="s">
        <v>39</v>
      </c>
      <c r="E16" s="16">
        <v>11</v>
      </c>
      <c r="F16" s="80">
        <f>E14+E16+E15+E13</f>
        <v>42</v>
      </c>
      <c r="G16" s="58" t="s">
        <v>51</v>
      </c>
      <c r="H16" s="19">
        <v>4</v>
      </c>
      <c r="I16" s="80">
        <f t="shared" ref="I16:I23" si="2">H13+H14+H15+H16</f>
        <v>29</v>
      </c>
      <c r="K16"/>
      <c r="L16"/>
      <c r="M16" t="s">
        <v>64</v>
      </c>
      <c r="N16" s="42">
        <f t="shared" si="0"/>
        <v>78</v>
      </c>
    </row>
    <row r="17" spans="1:14" ht="24.75" customHeight="1" x14ac:dyDescent="0.2">
      <c r="A17" s="54" t="s">
        <v>27</v>
      </c>
      <c r="B17" s="16">
        <v>6</v>
      </c>
      <c r="C17" s="81">
        <f t="shared" si="1"/>
        <v>65</v>
      </c>
      <c r="D17" s="58" t="s">
        <v>40</v>
      </c>
      <c r="E17" s="16">
        <v>9</v>
      </c>
      <c r="F17" s="80">
        <f>E17+E14+E15+E16</f>
        <v>41</v>
      </c>
      <c r="G17" s="58" t="s">
        <v>52</v>
      </c>
      <c r="H17" s="16">
        <v>10</v>
      </c>
      <c r="I17" s="80">
        <f t="shared" si="2"/>
        <v>31</v>
      </c>
      <c r="K17"/>
      <c r="L17"/>
      <c r="M17" t="s">
        <v>65</v>
      </c>
      <c r="N17" s="42">
        <f t="shared" si="0"/>
        <v>65</v>
      </c>
    </row>
    <row r="18" spans="1:14" ht="24.75" customHeight="1" x14ac:dyDescent="0.2">
      <c r="A18" s="54" t="s">
        <v>28</v>
      </c>
      <c r="B18" s="16">
        <v>11</v>
      </c>
      <c r="C18" s="81">
        <f t="shared" si="1"/>
        <v>49</v>
      </c>
      <c r="D18" s="58" t="s">
        <v>41</v>
      </c>
      <c r="E18" s="16">
        <v>11</v>
      </c>
      <c r="F18" s="80">
        <f t="shared" ref="F18:F23" si="3">E18+E15+E16+E17</f>
        <v>43</v>
      </c>
      <c r="G18" s="60" t="s">
        <v>53</v>
      </c>
      <c r="H18" s="16">
        <v>16</v>
      </c>
      <c r="I18" s="80">
        <f t="shared" si="2"/>
        <v>38</v>
      </c>
      <c r="K18"/>
      <c r="L18"/>
      <c r="M18" t="s">
        <v>66</v>
      </c>
      <c r="N18" s="42">
        <f t="shared" si="0"/>
        <v>49</v>
      </c>
    </row>
    <row r="19" spans="1:14" ht="24.75" customHeight="1" x14ac:dyDescent="0.2">
      <c r="A19" s="54" t="s">
        <v>29</v>
      </c>
      <c r="B19" s="16">
        <v>19</v>
      </c>
      <c r="C19" s="81">
        <f t="shared" si="1"/>
        <v>51</v>
      </c>
      <c r="D19" s="58" t="s">
        <v>42</v>
      </c>
      <c r="E19" s="16">
        <v>9</v>
      </c>
      <c r="F19" s="80">
        <f t="shared" si="3"/>
        <v>40</v>
      </c>
      <c r="G19" s="57" t="s">
        <v>54</v>
      </c>
      <c r="H19" s="16">
        <v>11</v>
      </c>
      <c r="I19" s="80">
        <f t="shared" si="2"/>
        <v>41</v>
      </c>
      <c r="K19"/>
      <c r="L19"/>
      <c r="M19" t="s">
        <v>67</v>
      </c>
      <c r="N19" s="42">
        <f t="shared" si="0"/>
        <v>51</v>
      </c>
    </row>
    <row r="20" spans="1:14" ht="24.75" customHeight="1" thickBot="1" x14ac:dyDescent="0.25">
      <c r="A20" s="56" t="s">
        <v>30</v>
      </c>
      <c r="B20" s="18">
        <v>17</v>
      </c>
      <c r="C20" s="98">
        <f t="shared" si="1"/>
        <v>53</v>
      </c>
      <c r="D20" s="58" t="s">
        <v>43</v>
      </c>
      <c r="E20" s="16">
        <v>8</v>
      </c>
      <c r="F20" s="80">
        <f t="shared" si="3"/>
        <v>37</v>
      </c>
      <c r="G20" s="58" t="s">
        <v>55</v>
      </c>
      <c r="H20" s="16">
        <v>8</v>
      </c>
      <c r="I20" s="80">
        <f t="shared" si="2"/>
        <v>45</v>
      </c>
      <c r="K20"/>
      <c r="L20"/>
      <c r="M20" t="s">
        <v>68</v>
      </c>
      <c r="N20" s="42">
        <f t="shared" si="0"/>
        <v>53</v>
      </c>
    </row>
    <row r="21" spans="1:14" ht="24.75" customHeight="1" x14ac:dyDescent="0.2">
      <c r="A21" s="62" t="s">
        <v>31</v>
      </c>
      <c r="B21" s="19">
        <v>11</v>
      </c>
      <c r="C21" s="97"/>
      <c r="D21" s="58" t="s">
        <v>44</v>
      </c>
      <c r="E21" s="16">
        <v>4</v>
      </c>
      <c r="F21" s="80">
        <f t="shared" si="3"/>
        <v>32</v>
      </c>
      <c r="G21" s="58" t="s">
        <v>56</v>
      </c>
      <c r="H21" s="16">
        <v>6</v>
      </c>
      <c r="I21" s="80">
        <f t="shared" si="2"/>
        <v>41</v>
      </c>
      <c r="K21"/>
      <c r="L21"/>
      <c r="M21" t="s">
        <v>69</v>
      </c>
      <c r="N21" s="42">
        <f>F11</f>
        <v>39</v>
      </c>
    </row>
    <row r="22" spans="1:14" ht="24.75" customHeight="1" x14ac:dyDescent="0.2">
      <c r="A22" s="55" t="s">
        <v>32</v>
      </c>
      <c r="B22" s="16">
        <v>14</v>
      </c>
      <c r="C22" s="81"/>
      <c r="D22" s="57" t="s">
        <v>45</v>
      </c>
      <c r="E22" s="16">
        <v>3</v>
      </c>
      <c r="F22" s="80">
        <f t="shared" si="3"/>
        <v>24</v>
      </c>
      <c r="G22" s="58" t="s">
        <v>57</v>
      </c>
      <c r="H22" s="19">
        <v>7</v>
      </c>
      <c r="I22" s="80">
        <f t="shared" si="2"/>
        <v>32</v>
      </c>
      <c r="K22"/>
      <c r="L22"/>
      <c r="M22" t="s">
        <v>70</v>
      </c>
      <c r="N22" s="42">
        <f>F12</f>
        <v>35</v>
      </c>
    </row>
    <row r="23" spans="1:14" ht="24.75" customHeight="1" thickBot="1" x14ac:dyDescent="0.25">
      <c r="A23" s="56" t="s">
        <v>33</v>
      </c>
      <c r="B23" s="16">
        <v>9</v>
      </c>
      <c r="C23" s="81"/>
      <c r="D23" s="59" t="s">
        <v>46</v>
      </c>
      <c r="E23" s="16">
        <v>6</v>
      </c>
      <c r="F23" s="80">
        <f t="shared" si="3"/>
        <v>21</v>
      </c>
      <c r="G23" s="59" t="s">
        <v>58</v>
      </c>
      <c r="H23" s="18">
        <v>6</v>
      </c>
      <c r="I23" s="80">
        <f t="shared" si="2"/>
        <v>27</v>
      </c>
      <c r="K23"/>
      <c r="L23"/>
      <c r="M23" t="s">
        <v>71</v>
      </c>
      <c r="N23" s="42">
        <f>F13</f>
        <v>31</v>
      </c>
    </row>
    <row r="24" spans="1:14" ht="24.75" customHeight="1" thickBot="1" x14ac:dyDescent="0.25">
      <c r="A24" s="71" t="s">
        <v>10</v>
      </c>
      <c r="B24" s="72">
        <f>SUM(B11:B23)</f>
        <v>196</v>
      </c>
      <c r="C24" s="76">
        <f>MAX(C14:C20)</f>
        <v>78</v>
      </c>
      <c r="D24" s="71" t="s">
        <v>10</v>
      </c>
      <c r="E24" s="72">
        <f>SUM(E11:E23)+ SUM(B21:B23)</f>
        <v>138</v>
      </c>
      <c r="F24" s="78">
        <f>MAX(F11:F23)</f>
        <v>43</v>
      </c>
      <c r="G24" s="71" t="s">
        <v>10</v>
      </c>
      <c r="H24" s="72">
        <f>SUM(H12:H23)</f>
        <v>97</v>
      </c>
      <c r="I24" s="78">
        <f>MAX(I15:I23)</f>
        <v>45</v>
      </c>
      <c r="M24" s="3" t="s">
        <v>72</v>
      </c>
      <c r="N24" s="42">
        <f>F14</f>
        <v>31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42</v>
      </c>
    </row>
    <row r="26" spans="1:14" ht="15" customHeight="1" x14ac:dyDescent="0.2">
      <c r="M26" s="3" t="s">
        <v>75</v>
      </c>
      <c r="N26" s="42">
        <f t="shared" si="4"/>
        <v>41</v>
      </c>
    </row>
    <row r="27" spans="1:14" ht="15" customHeight="1" x14ac:dyDescent="0.2">
      <c r="M27" s="3" t="s">
        <v>76</v>
      </c>
      <c r="N27" s="42">
        <f t="shared" si="4"/>
        <v>43</v>
      </c>
    </row>
    <row r="28" spans="1:14" ht="15" customHeight="1" x14ac:dyDescent="0.2">
      <c r="M28" s="3" t="s">
        <v>77</v>
      </c>
      <c r="N28" s="42">
        <f t="shared" si="4"/>
        <v>40</v>
      </c>
    </row>
    <row r="29" spans="1:14" ht="15" customHeight="1" x14ac:dyDescent="0.2">
      <c r="K29"/>
      <c r="L29"/>
      <c r="M29" s="3" t="s">
        <v>78</v>
      </c>
      <c r="N29" s="42">
        <f t="shared" si="4"/>
        <v>37</v>
      </c>
    </row>
    <row r="30" spans="1:14" ht="15" customHeight="1" x14ac:dyDescent="0.2">
      <c r="K30"/>
      <c r="L30"/>
      <c r="M30" s="3" t="s">
        <v>79</v>
      </c>
      <c r="N30" s="42">
        <f t="shared" si="4"/>
        <v>32</v>
      </c>
    </row>
    <row r="31" spans="1:14" ht="15" customHeight="1" x14ac:dyDescent="0.2">
      <c r="K31"/>
      <c r="L31"/>
      <c r="M31" s="3" t="s">
        <v>80</v>
      </c>
      <c r="N31" s="42">
        <f t="shared" si="4"/>
        <v>24</v>
      </c>
    </row>
    <row r="32" spans="1:14" ht="15" customHeight="1" x14ac:dyDescent="0.2">
      <c r="K32"/>
      <c r="L32"/>
      <c r="M32" s="3" t="s">
        <v>81</v>
      </c>
      <c r="N32" s="42">
        <f t="shared" si="4"/>
        <v>21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29</v>
      </c>
    </row>
    <row r="34" spans="1:14" ht="15" customHeight="1" x14ac:dyDescent="0.2">
      <c r="K34"/>
      <c r="L34"/>
      <c r="M34" s="3" t="s">
        <v>83</v>
      </c>
      <c r="N34" s="42">
        <f t="shared" si="5"/>
        <v>29</v>
      </c>
    </row>
    <row r="35" spans="1:14" ht="15" customHeight="1" x14ac:dyDescent="0.2">
      <c r="K35"/>
      <c r="L35"/>
      <c r="M35" s="3" t="s">
        <v>84</v>
      </c>
      <c r="N35" s="42">
        <f t="shared" si="5"/>
        <v>31</v>
      </c>
    </row>
    <row r="36" spans="1:14" ht="15" customHeight="1" x14ac:dyDescent="0.2">
      <c r="K36"/>
      <c r="L36"/>
      <c r="M36" s="3" t="s">
        <v>85</v>
      </c>
      <c r="N36" s="42">
        <f t="shared" si="5"/>
        <v>38</v>
      </c>
    </row>
    <row r="37" spans="1:14" ht="15" customHeight="1" x14ac:dyDescent="0.2">
      <c r="K37"/>
      <c r="L37"/>
      <c r="M37" s="3" t="s">
        <v>86</v>
      </c>
      <c r="N37" s="42">
        <f t="shared" si="5"/>
        <v>41</v>
      </c>
    </row>
    <row r="38" spans="1:14" ht="15" customHeight="1" x14ac:dyDescent="0.2">
      <c r="K38"/>
      <c r="L38"/>
      <c r="M38" s="3" t="s">
        <v>87</v>
      </c>
      <c r="N38" s="42">
        <f t="shared" si="5"/>
        <v>45</v>
      </c>
    </row>
    <row r="39" spans="1:14" ht="15" customHeight="1" x14ac:dyDescent="0.2">
      <c r="M39" s="3" t="s">
        <v>88</v>
      </c>
      <c r="N39" s="42">
        <f t="shared" si="5"/>
        <v>41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27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 xml:space="preserve">CALLE 45  X </v>
      </c>
      <c r="D4" s="104" t="s">
        <v>102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v>40548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11</v>
      </c>
      <c r="C11" s="79"/>
      <c r="D11" s="67" t="s">
        <v>34</v>
      </c>
      <c r="E11" s="13">
        <v>9</v>
      </c>
      <c r="F11" s="82">
        <f>B21+B22+B23+E11</f>
        <v>47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10</v>
      </c>
      <c r="C12" s="80"/>
      <c r="D12" s="58" t="s">
        <v>35</v>
      </c>
      <c r="E12" s="16">
        <v>6</v>
      </c>
      <c r="F12" s="80">
        <f>B22+B23+E11+E12</f>
        <v>36</v>
      </c>
      <c r="G12" s="58" t="s">
        <v>47</v>
      </c>
      <c r="H12" s="19">
        <v>7</v>
      </c>
      <c r="I12" s="91"/>
    </row>
    <row r="13" spans="1:14" ht="24.75" customHeight="1" x14ac:dyDescent="0.2">
      <c r="A13" s="54" t="s">
        <v>23</v>
      </c>
      <c r="B13" s="16">
        <v>17</v>
      </c>
      <c r="C13" s="80"/>
      <c r="D13" s="58" t="s">
        <v>36</v>
      </c>
      <c r="E13" s="16">
        <v>11</v>
      </c>
      <c r="F13" s="80">
        <f>B23+E11+E12+E13</f>
        <v>33</v>
      </c>
      <c r="G13" s="57" t="s">
        <v>48</v>
      </c>
      <c r="H13" s="16">
        <v>9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16</v>
      </c>
      <c r="C14" s="81">
        <f>B11+B12+B13+B14</f>
        <v>54</v>
      </c>
      <c r="D14" s="58" t="s">
        <v>37</v>
      </c>
      <c r="E14" s="16">
        <v>8</v>
      </c>
      <c r="F14" s="80">
        <f>E14+E13+E12+E11</f>
        <v>34</v>
      </c>
      <c r="G14" s="58" t="s">
        <v>49</v>
      </c>
      <c r="H14" s="16">
        <v>11</v>
      </c>
      <c r="I14" s="90"/>
      <c r="K14"/>
      <c r="L14"/>
      <c r="M14" t="s">
        <v>62</v>
      </c>
      <c r="N14" s="42">
        <f t="shared" ref="N14:N20" si="0">C14</f>
        <v>54</v>
      </c>
    </row>
    <row r="15" spans="1:14" ht="24.75" customHeight="1" x14ac:dyDescent="0.2">
      <c r="A15" s="54" t="s">
        <v>25</v>
      </c>
      <c r="B15" s="19">
        <v>20</v>
      </c>
      <c r="C15" s="81">
        <f t="shared" ref="C15:C20" si="1">B12+B13+B14+B15</f>
        <v>63</v>
      </c>
      <c r="D15" s="58" t="s">
        <v>38</v>
      </c>
      <c r="E15" s="16">
        <v>10</v>
      </c>
      <c r="F15" s="80">
        <f>E12+E13+E14+E15</f>
        <v>35</v>
      </c>
      <c r="G15" s="58" t="s">
        <v>50</v>
      </c>
      <c r="H15" s="16">
        <v>7</v>
      </c>
      <c r="I15" s="80">
        <f>H12+H13+H14+H15</f>
        <v>34</v>
      </c>
      <c r="K15"/>
      <c r="L15"/>
      <c r="M15" t="s">
        <v>63</v>
      </c>
      <c r="N15" s="42">
        <f t="shared" si="0"/>
        <v>63</v>
      </c>
    </row>
    <row r="16" spans="1:14" ht="24.75" customHeight="1" x14ac:dyDescent="0.2">
      <c r="A16" s="54" t="s">
        <v>26</v>
      </c>
      <c r="B16" s="16">
        <v>24</v>
      </c>
      <c r="C16" s="81">
        <f t="shared" si="1"/>
        <v>77</v>
      </c>
      <c r="D16" s="57" t="s">
        <v>39</v>
      </c>
      <c r="E16" s="16">
        <v>11</v>
      </c>
      <c r="F16" s="80">
        <f t="shared" ref="F16:F23" si="2">E13+E14+E15+E16</f>
        <v>40</v>
      </c>
      <c r="G16" s="58" t="s">
        <v>51</v>
      </c>
      <c r="H16" s="19">
        <v>12</v>
      </c>
      <c r="I16" s="80">
        <f t="shared" ref="I16:I23" si="3">H13+H14+H15+H16</f>
        <v>39</v>
      </c>
      <c r="K16"/>
      <c r="L16"/>
      <c r="M16" t="s">
        <v>64</v>
      </c>
      <c r="N16" s="42">
        <f t="shared" si="0"/>
        <v>77</v>
      </c>
    </row>
    <row r="17" spans="1:14" ht="24.75" customHeight="1" x14ac:dyDescent="0.2">
      <c r="A17" s="54" t="s">
        <v>27</v>
      </c>
      <c r="B17" s="16">
        <v>5</v>
      </c>
      <c r="C17" s="81">
        <f t="shared" si="1"/>
        <v>65</v>
      </c>
      <c r="D17" s="58" t="s">
        <v>40</v>
      </c>
      <c r="E17" s="16">
        <v>9</v>
      </c>
      <c r="F17" s="80">
        <f t="shared" si="2"/>
        <v>38</v>
      </c>
      <c r="G17" s="58" t="s">
        <v>52</v>
      </c>
      <c r="H17" s="16">
        <v>16</v>
      </c>
      <c r="I17" s="80">
        <f t="shared" si="3"/>
        <v>46</v>
      </c>
      <c r="K17"/>
      <c r="L17"/>
      <c r="M17" t="s">
        <v>65</v>
      </c>
      <c r="N17" s="42">
        <f t="shared" si="0"/>
        <v>65</v>
      </c>
    </row>
    <row r="18" spans="1:14" ht="24.75" customHeight="1" x14ac:dyDescent="0.2">
      <c r="A18" s="54" t="s">
        <v>28</v>
      </c>
      <c r="B18" s="16">
        <v>9</v>
      </c>
      <c r="C18" s="81">
        <f t="shared" si="1"/>
        <v>58</v>
      </c>
      <c r="D18" s="58" t="s">
        <v>41</v>
      </c>
      <c r="E18" s="16">
        <v>7</v>
      </c>
      <c r="F18" s="80">
        <f t="shared" si="2"/>
        <v>37</v>
      </c>
      <c r="G18" s="60" t="s">
        <v>53</v>
      </c>
      <c r="H18" s="16">
        <v>22</v>
      </c>
      <c r="I18" s="80">
        <f t="shared" si="3"/>
        <v>57</v>
      </c>
      <c r="K18"/>
      <c r="L18"/>
      <c r="M18" t="s">
        <v>66</v>
      </c>
      <c r="N18" s="42">
        <f t="shared" si="0"/>
        <v>58</v>
      </c>
    </row>
    <row r="19" spans="1:14" ht="24.75" customHeight="1" x14ac:dyDescent="0.2">
      <c r="A19" s="54" t="s">
        <v>29</v>
      </c>
      <c r="B19" s="16">
        <v>13</v>
      </c>
      <c r="C19" s="81">
        <f t="shared" si="1"/>
        <v>51</v>
      </c>
      <c r="D19" s="58" t="s">
        <v>42</v>
      </c>
      <c r="E19" s="16">
        <v>5</v>
      </c>
      <c r="F19" s="80">
        <f t="shared" si="2"/>
        <v>32</v>
      </c>
      <c r="G19" s="57" t="s">
        <v>54</v>
      </c>
      <c r="H19" s="16">
        <v>17</v>
      </c>
      <c r="I19" s="80">
        <f t="shared" si="3"/>
        <v>67</v>
      </c>
      <c r="K19"/>
      <c r="L19"/>
      <c r="M19" t="s">
        <v>67</v>
      </c>
      <c r="N19" s="42">
        <f t="shared" si="0"/>
        <v>51</v>
      </c>
    </row>
    <row r="20" spans="1:14" ht="24.75" customHeight="1" thickBot="1" x14ac:dyDescent="0.25">
      <c r="A20" s="56" t="s">
        <v>30</v>
      </c>
      <c r="B20" s="18">
        <v>10</v>
      </c>
      <c r="C20" s="98">
        <f t="shared" si="1"/>
        <v>37</v>
      </c>
      <c r="D20" s="58" t="s">
        <v>43</v>
      </c>
      <c r="E20" s="16">
        <v>5</v>
      </c>
      <c r="F20" s="80">
        <f t="shared" si="2"/>
        <v>26</v>
      </c>
      <c r="G20" s="58" t="s">
        <v>55</v>
      </c>
      <c r="H20" s="16">
        <v>14</v>
      </c>
      <c r="I20" s="80">
        <f t="shared" si="3"/>
        <v>69</v>
      </c>
      <c r="K20"/>
      <c r="L20"/>
      <c r="M20" t="s">
        <v>68</v>
      </c>
      <c r="N20" s="42">
        <f t="shared" si="0"/>
        <v>37</v>
      </c>
    </row>
    <row r="21" spans="1:14" ht="24.75" customHeight="1" x14ac:dyDescent="0.2">
      <c r="A21" s="62" t="s">
        <v>31</v>
      </c>
      <c r="B21" s="19">
        <v>17</v>
      </c>
      <c r="C21" s="97"/>
      <c r="D21" s="58" t="s">
        <v>44</v>
      </c>
      <c r="E21" s="16">
        <v>9</v>
      </c>
      <c r="F21" s="80">
        <f t="shared" si="2"/>
        <v>26</v>
      </c>
      <c r="G21" s="58" t="s">
        <v>56</v>
      </c>
      <c r="H21" s="16">
        <v>9</v>
      </c>
      <c r="I21" s="80">
        <f t="shared" si="3"/>
        <v>62</v>
      </c>
      <c r="K21"/>
      <c r="L21"/>
      <c r="M21" t="s">
        <v>69</v>
      </c>
      <c r="N21" s="42">
        <f>F11</f>
        <v>47</v>
      </c>
    </row>
    <row r="22" spans="1:14" ht="24.75" customHeight="1" x14ac:dyDescent="0.2">
      <c r="A22" s="55" t="s">
        <v>32</v>
      </c>
      <c r="B22" s="16">
        <v>14</v>
      </c>
      <c r="C22" s="81"/>
      <c r="D22" s="57" t="s">
        <v>45</v>
      </c>
      <c r="E22" s="16">
        <v>7</v>
      </c>
      <c r="F22" s="80">
        <f t="shared" si="2"/>
        <v>26</v>
      </c>
      <c r="G22" s="58" t="s">
        <v>57</v>
      </c>
      <c r="H22" s="19">
        <v>4</v>
      </c>
      <c r="I22" s="80">
        <f t="shared" si="3"/>
        <v>44</v>
      </c>
      <c r="K22"/>
      <c r="L22"/>
      <c r="M22" t="s">
        <v>70</v>
      </c>
      <c r="N22" s="42">
        <f>F12</f>
        <v>36</v>
      </c>
    </row>
    <row r="23" spans="1:14" ht="24.75" customHeight="1" thickBot="1" x14ac:dyDescent="0.25">
      <c r="A23" s="56" t="s">
        <v>33</v>
      </c>
      <c r="B23" s="16">
        <v>7</v>
      </c>
      <c r="C23" s="81"/>
      <c r="D23" s="59" t="s">
        <v>46</v>
      </c>
      <c r="E23" s="16">
        <v>5</v>
      </c>
      <c r="F23" s="80">
        <f t="shared" si="2"/>
        <v>26</v>
      </c>
      <c r="G23" s="59" t="s">
        <v>58</v>
      </c>
      <c r="H23" s="18">
        <v>6</v>
      </c>
      <c r="I23" s="80">
        <f t="shared" si="3"/>
        <v>33</v>
      </c>
      <c r="K23"/>
      <c r="L23"/>
      <c r="M23" t="s">
        <v>71</v>
      </c>
      <c r="N23" s="42">
        <f>F13</f>
        <v>33</v>
      </c>
    </row>
    <row r="24" spans="1:14" ht="24.75" customHeight="1" thickBot="1" x14ac:dyDescent="0.25">
      <c r="A24" s="71" t="s">
        <v>10</v>
      </c>
      <c r="B24" s="72">
        <f>SUM(B11:B23)</f>
        <v>173</v>
      </c>
      <c r="C24" s="76">
        <f>MAX(C14:C20)</f>
        <v>77</v>
      </c>
      <c r="D24" s="71" t="s">
        <v>10</v>
      </c>
      <c r="E24" s="72">
        <f>SUM(E11:E23)+ SUM(B21:B23)</f>
        <v>140</v>
      </c>
      <c r="F24" s="78">
        <f>MAX(F11:F23)</f>
        <v>47</v>
      </c>
      <c r="G24" s="71" t="s">
        <v>10</v>
      </c>
      <c r="H24" s="72">
        <f>SUM(H12:H23)</f>
        <v>134</v>
      </c>
      <c r="I24" s="78">
        <f>MAX(I15:I23)</f>
        <v>69</v>
      </c>
      <c r="M24" s="3" t="s">
        <v>72</v>
      </c>
      <c r="N24" s="42">
        <f>F14</f>
        <v>34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40</v>
      </c>
    </row>
    <row r="26" spans="1:14" ht="15" customHeight="1" x14ac:dyDescent="0.2">
      <c r="M26" s="3" t="s">
        <v>75</v>
      </c>
      <c r="N26" s="42">
        <f t="shared" si="4"/>
        <v>38</v>
      </c>
    </row>
    <row r="27" spans="1:14" ht="15" customHeight="1" x14ac:dyDescent="0.2">
      <c r="M27" s="3" t="s">
        <v>76</v>
      </c>
      <c r="N27" s="42">
        <f t="shared" si="4"/>
        <v>37</v>
      </c>
    </row>
    <row r="28" spans="1:14" ht="15" customHeight="1" x14ac:dyDescent="0.2">
      <c r="M28" s="3" t="s">
        <v>77</v>
      </c>
      <c r="N28" s="42">
        <f t="shared" si="4"/>
        <v>32</v>
      </c>
    </row>
    <row r="29" spans="1:14" ht="15" customHeight="1" x14ac:dyDescent="0.2">
      <c r="K29"/>
      <c r="L29"/>
      <c r="M29" s="3" t="s">
        <v>78</v>
      </c>
      <c r="N29" s="42">
        <f t="shared" si="4"/>
        <v>26</v>
      </c>
    </row>
    <row r="30" spans="1:14" ht="15" customHeight="1" x14ac:dyDescent="0.2">
      <c r="K30"/>
      <c r="L30"/>
      <c r="M30" s="3" t="s">
        <v>79</v>
      </c>
      <c r="N30" s="42">
        <f t="shared" si="4"/>
        <v>26</v>
      </c>
    </row>
    <row r="31" spans="1:14" ht="15" customHeight="1" x14ac:dyDescent="0.2">
      <c r="K31"/>
      <c r="L31"/>
      <c r="M31" s="3" t="s">
        <v>80</v>
      </c>
      <c r="N31" s="42">
        <f t="shared" si="4"/>
        <v>26</v>
      </c>
    </row>
    <row r="32" spans="1:14" ht="15" customHeight="1" x14ac:dyDescent="0.2">
      <c r="K32"/>
      <c r="L32"/>
      <c r="M32" s="3" t="s">
        <v>81</v>
      </c>
      <c r="N32" s="42">
        <f t="shared" si="4"/>
        <v>26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34</v>
      </c>
    </row>
    <row r="34" spans="1:14" ht="15" customHeight="1" x14ac:dyDescent="0.2">
      <c r="K34"/>
      <c r="L34"/>
      <c r="M34" s="3" t="s">
        <v>83</v>
      </c>
      <c r="N34" s="42">
        <f t="shared" si="5"/>
        <v>39</v>
      </c>
    </row>
    <row r="35" spans="1:14" ht="15" customHeight="1" x14ac:dyDescent="0.2">
      <c r="K35"/>
      <c r="L35"/>
      <c r="M35" s="3" t="s">
        <v>84</v>
      </c>
      <c r="N35" s="42">
        <f t="shared" si="5"/>
        <v>46</v>
      </c>
    </row>
    <row r="36" spans="1:14" ht="15" customHeight="1" x14ac:dyDescent="0.2">
      <c r="K36"/>
      <c r="L36"/>
      <c r="M36" s="3" t="s">
        <v>85</v>
      </c>
      <c r="N36" s="42">
        <f t="shared" si="5"/>
        <v>57</v>
      </c>
    </row>
    <row r="37" spans="1:14" ht="15" customHeight="1" x14ac:dyDescent="0.2">
      <c r="K37"/>
      <c r="L37"/>
      <c r="M37" s="3" t="s">
        <v>86</v>
      </c>
      <c r="N37" s="42">
        <f t="shared" si="5"/>
        <v>67</v>
      </c>
    </row>
    <row r="38" spans="1:14" ht="15" customHeight="1" x14ac:dyDescent="0.2">
      <c r="K38"/>
      <c r="L38"/>
      <c r="M38" s="3" t="s">
        <v>87</v>
      </c>
      <c r="N38" s="42">
        <f t="shared" si="5"/>
        <v>69</v>
      </c>
    </row>
    <row r="39" spans="1:14" ht="15" customHeight="1" x14ac:dyDescent="0.2">
      <c r="M39" s="3" t="s">
        <v>88</v>
      </c>
      <c r="N39" s="42">
        <f t="shared" si="5"/>
        <v>62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33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H3:I3"/>
    <mergeCell ref="A1:A2"/>
    <mergeCell ref="B1:K1"/>
    <mergeCell ref="A3:B3"/>
    <mergeCell ref="C3:D3"/>
    <mergeCell ref="A4:B4"/>
    <mergeCell ref="A5:B5"/>
    <mergeCell ref="C5:D5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7" zoomScaleNormal="100" workbookViewId="0">
      <selection activeCell="H12" sqref="H12: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 xml:space="preserve">CALLE 45  X 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43293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H18" sqref="H18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 xml:space="preserve">CALLE 45  X </v>
      </c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43293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workbookViewId="0">
      <selection activeCell="J55" sqref="J55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15"/>
      <c r="G4" s="115"/>
      <c r="H4" s="115"/>
      <c r="I4" s="2"/>
      <c r="J4" s="3"/>
      <c r="K4" s="3"/>
    </row>
    <row r="5" spans="1:14" ht="12.75" customHeight="1" x14ac:dyDescent="0.2">
      <c r="A5" s="1" t="s">
        <v>2</v>
      </c>
      <c r="B5" s="121" t="s">
        <v>104</v>
      </c>
      <c r="C5" s="121"/>
      <c r="D5" s="61"/>
      <c r="E5" s="2" t="s">
        <v>4</v>
      </c>
      <c r="F5" s="116">
        <f>'G 1'!H5</f>
        <v>43293</v>
      </c>
      <c r="G5" s="116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22" t="s">
        <v>7</v>
      </c>
      <c r="C7" s="122"/>
      <c r="D7" s="122"/>
      <c r="E7" s="122"/>
      <c r="F7" s="123" t="s">
        <v>8</v>
      </c>
      <c r="G7" s="126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4"/>
      <c r="G8" s="127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4"/>
      <c r="G9" s="127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5"/>
      <c r="G10" s="128"/>
    </row>
    <row r="11" spans="1:14" ht="12" customHeight="1" x14ac:dyDescent="0.2">
      <c r="A11" s="52" t="s">
        <v>21</v>
      </c>
      <c r="B11" s="19">
        <f>'G 1'!B11</f>
        <v>17</v>
      </c>
      <c r="C11" s="8">
        <f>'G 2'!B11</f>
        <v>11</v>
      </c>
      <c r="D11" s="8">
        <f>'G 3'!B11</f>
        <v>0</v>
      </c>
      <c r="E11" s="20">
        <f>'G 4'!B11</f>
        <v>0</v>
      </c>
      <c r="F11" s="21">
        <f t="shared" ref="F11:F23" si="0">SUM(B11:E11)</f>
        <v>28</v>
      </c>
      <c r="G11" s="22"/>
    </row>
    <row r="12" spans="1:14" ht="12" customHeight="1" x14ac:dyDescent="0.2">
      <c r="A12" s="53" t="s">
        <v>22</v>
      </c>
      <c r="B12" s="19">
        <f>'G 1'!B12</f>
        <v>14</v>
      </c>
      <c r="C12" s="8">
        <f>'G 2'!B12</f>
        <v>10</v>
      </c>
      <c r="D12" s="8">
        <f>'G 3'!B12</f>
        <v>0</v>
      </c>
      <c r="E12" s="20">
        <f>'G 4'!B12</f>
        <v>0</v>
      </c>
      <c r="F12" s="23">
        <f t="shared" si="0"/>
        <v>24</v>
      </c>
      <c r="G12" s="24"/>
    </row>
    <row r="13" spans="1:14" ht="12" customHeight="1" x14ac:dyDescent="0.2">
      <c r="A13" s="54" t="s">
        <v>23</v>
      </c>
      <c r="B13" s="19">
        <f>'G 1'!B13</f>
        <v>19</v>
      </c>
      <c r="C13" s="8">
        <f>'G 2'!B13</f>
        <v>17</v>
      </c>
      <c r="D13" s="8">
        <f>'G 3'!B13</f>
        <v>0</v>
      </c>
      <c r="E13" s="20">
        <f>'G 4'!B13</f>
        <v>0</v>
      </c>
      <c r="F13" s="23">
        <f t="shared" si="0"/>
        <v>36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27</v>
      </c>
      <c r="C14" s="8">
        <f>'G 2'!B14</f>
        <v>16</v>
      </c>
      <c r="D14" s="8">
        <f>'G 3'!B14</f>
        <v>0</v>
      </c>
      <c r="E14" s="20">
        <f>'G 4'!B14</f>
        <v>0</v>
      </c>
      <c r="F14" s="23">
        <f t="shared" si="0"/>
        <v>43</v>
      </c>
      <c r="G14" s="64">
        <f t="shared" ref="G14:G20" si="1">F11+F12+F13+F14</f>
        <v>131</v>
      </c>
      <c r="L14"/>
      <c r="M14" t="s">
        <v>62</v>
      </c>
      <c r="N14" s="42">
        <f t="shared" ref="N14:N20" si="2">G14</f>
        <v>131</v>
      </c>
    </row>
    <row r="15" spans="1:14" ht="12" customHeight="1" x14ac:dyDescent="0.2">
      <c r="A15" s="54" t="s">
        <v>25</v>
      </c>
      <c r="B15" s="19">
        <f>'G 1'!B15</f>
        <v>17</v>
      </c>
      <c r="C15" s="8">
        <f>'G 2'!B15</f>
        <v>20</v>
      </c>
      <c r="D15" s="8">
        <f>'G 3'!B15</f>
        <v>0</v>
      </c>
      <c r="E15" s="20">
        <f>'G 4'!B15</f>
        <v>0</v>
      </c>
      <c r="F15" s="21">
        <f t="shared" si="0"/>
        <v>37</v>
      </c>
      <c r="G15" s="24">
        <f>F12+F13+F14+F15</f>
        <v>140</v>
      </c>
      <c r="L15"/>
      <c r="M15" t="s">
        <v>63</v>
      </c>
      <c r="N15" s="42">
        <f t="shared" si="2"/>
        <v>140</v>
      </c>
    </row>
    <row r="16" spans="1:14" ht="12" customHeight="1" x14ac:dyDescent="0.2">
      <c r="A16" s="54" t="s">
        <v>26</v>
      </c>
      <c r="B16" s="19">
        <f>'G 1'!B16</f>
        <v>15</v>
      </c>
      <c r="C16" s="8">
        <f>'G 2'!B16</f>
        <v>24</v>
      </c>
      <c r="D16" s="8">
        <f>'G 3'!B16</f>
        <v>0</v>
      </c>
      <c r="E16" s="20">
        <f>'G 4'!B16</f>
        <v>0</v>
      </c>
      <c r="F16" s="23">
        <f t="shared" si="0"/>
        <v>39</v>
      </c>
      <c r="G16" s="24">
        <f t="shared" si="1"/>
        <v>155</v>
      </c>
      <c r="L16"/>
      <c r="M16" t="s">
        <v>64</v>
      </c>
      <c r="N16" s="42">
        <f t="shared" si="2"/>
        <v>155</v>
      </c>
    </row>
    <row r="17" spans="1:14" ht="12" customHeight="1" x14ac:dyDescent="0.2">
      <c r="A17" s="54" t="s">
        <v>27</v>
      </c>
      <c r="B17" s="19">
        <f>'G 1'!B17</f>
        <v>6</v>
      </c>
      <c r="C17" s="8">
        <f>'G 2'!B17</f>
        <v>5</v>
      </c>
      <c r="D17" s="8">
        <f>'G 3'!B17</f>
        <v>0</v>
      </c>
      <c r="E17" s="20">
        <f>'G 4'!B17</f>
        <v>0</v>
      </c>
      <c r="F17" s="23">
        <f t="shared" si="0"/>
        <v>11</v>
      </c>
      <c r="G17" s="24">
        <f t="shared" si="1"/>
        <v>130</v>
      </c>
      <c r="L17"/>
      <c r="M17" t="s">
        <v>65</v>
      </c>
      <c r="N17" s="42">
        <f t="shared" si="2"/>
        <v>130</v>
      </c>
    </row>
    <row r="18" spans="1:14" ht="12" customHeight="1" x14ac:dyDescent="0.2">
      <c r="A18" s="54" t="s">
        <v>28</v>
      </c>
      <c r="B18" s="19">
        <f>'G 1'!B18</f>
        <v>11</v>
      </c>
      <c r="C18" s="8">
        <f>'G 2'!B18</f>
        <v>9</v>
      </c>
      <c r="D18" s="8">
        <f>'G 3'!B18</f>
        <v>0</v>
      </c>
      <c r="E18" s="20">
        <f>'G 4'!B18</f>
        <v>0</v>
      </c>
      <c r="F18" s="23">
        <f t="shared" si="0"/>
        <v>20</v>
      </c>
      <c r="G18" s="24">
        <f t="shared" si="1"/>
        <v>107</v>
      </c>
      <c r="L18"/>
      <c r="M18" t="s">
        <v>66</v>
      </c>
      <c r="N18" s="42">
        <f t="shared" si="2"/>
        <v>107</v>
      </c>
    </row>
    <row r="19" spans="1:14" ht="12" customHeight="1" x14ac:dyDescent="0.2">
      <c r="A19" s="54" t="s">
        <v>29</v>
      </c>
      <c r="B19" s="19">
        <f>'G 1'!B19</f>
        <v>19</v>
      </c>
      <c r="C19" s="8">
        <f>'G 2'!B19</f>
        <v>13</v>
      </c>
      <c r="D19" s="8">
        <f>'G 3'!B19</f>
        <v>0</v>
      </c>
      <c r="E19" s="20">
        <f>'G 4'!B19</f>
        <v>0</v>
      </c>
      <c r="F19" s="23">
        <f t="shared" si="0"/>
        <v>32</v>
      </c>
      <c r="G19" s="24">
        <f t="shared" si="1"/>
        <v>102</v>
      </c>
      <c r="L19"/>
      <c r="M19" t="s">
        <v>67</v>
      </c>
      <c r="N19" s="42">
        <f t="shared" si="2"/>
        <v>102</v>
      </c>
    </row>
    <row r="20" spans="1:14" ht="12" customHeight="1" thickBot="1" x14ac:dyDescent="0.25">
      <c r="A20" s="56" t="s">
        <v>30</v>
      </c>
      <c r="B20" s="18">
        <f>'G 1'!B20</f>
        <v>17</v>
      </c>
      <c r="C20" s="8">
        <f>'G 2'!B20</f>
        <v>10</v>
      </c>
      <c r="D20" s="87">
        <f>'G 3'!B20</f>
        <v>0</v>
      </c>
      <c r="E20" s="88">
        <f>'G 4'!B20</f>
        <v>0</v>
      </c>
      <c r="F20" s="25">
        <f t="shared" si="0"/>
        <v>27</v>
      </c>
      <c r="G20" s="63">
        <f t="shared" si="1"/>
        <v>90</v>
      </c>
      <c r="L20"/>
      <c r="M20" t="s">
        <v>68</v>
      </c>
      <c r="N20" s="42">
        <f t="shared" si="2"/>
        <v>90</v>
      </c>
    </row>
    <row r="21" spans="1:14" ht="12" customHeight="1" x14ac:dyDescent="0.2">
      <c r="A21" s="62" t="s">
        <v>31</v>
      </c>
      <c r="B21" s="19">
        <f>'G 1'!B21</f>
        <v>11</v>
      </c>
      <c r="C21" s="96">
        <f>'G 2'!B21</f>
        <v>17</v>
      </c>
      <c r="D21" s="14">
        <f>'G 3'!B21</f>
        <v>0</v>
      </c>
      <c r="E21" s="15">
        <f>'G 4'!B21</f>
        <v>0</v>
      </c>
      <c r="F21" s="21">
        <f t="shared" si="0"/>
        <v>28</v>
      </c>
      <c r="G21" s="22"/>
      <c r="L21"/>
      <c r="M21" t="s">
        <v>69</v>
      </c>
      <c r="N21" s="42">
        <f t="shared" ref="N21:N33" si="3">G27</f>
        <v>86</v>
      </c>
    </row>
    <row r="22" spans="1:14" ht="12" customHeight="1" x14ac:dyDescent="0.2">
      <c r="A22" s="55" t="s">
        <v>32</v>
      </c>
      <c r="B22" s="19">
        <f>'G 1'!B22</f>
        <v>14</v>
      </c>
      <c r="C22" s="7">
        <f>'G 2'!B22</f>
        <v>14</v>
      </c>
      <c r="D22" s="8">
        <f>'G 3'!B22</f>
        <v>0</v>
      </c>
      <c r="E22" s="20">
        <f>'G 4'!B22</f>
        <v>0</v>
      </c>
      <c r="F22" s="23">
        <f t="shared" si="0"/>
        <v>28</v>
      </c>
      <c r="G22" s="24"/>
      <c r="L22"/>
      <c r="M22" t="s">
        <v>70</v>
      </c>
      <c r="N22" s="42">
        <f t="shared" si="3"/>
        <v>71</v>
      </c>
    </row>
    <row r="23" spans="1:14" ht="12" customHeight="1" thickBot="1" x14ac:dyDescent="0.25">
      <c r="A23" s="56" t="s">
        <v>33</v>
      </c>
      <c r="B23" s="19">
        <f>'G 1'!B23</f>
        <v>9</v>
      </c>
      <c r="C23" s="8">
        <f>'G 2'!B23</f>
        <v>7</v>
      </c>
      <c r="D23" s="8">
        <f>'G 3'!B23</f>
        <v>0</v>
      </c>
      <c r="E23" s="20">
        <f>'G 4'!B23</f>
        <v>0</v>
      </c>
      <c r="F23" s="23">
        <f t="shared" si="0"/>
        <v>16</v>
      </c>
      <c r="G23" s="24"/>
      <c r="L23"/>
      <c r="M23" t="s">
        <v>71</v>
      </c>
      <c r="N23" s="42">
        <f t="shared" si="3"/>
        <v>43</v>
      </c>
    </row>
    <row r="24" spans="1:14" ht="12" customHeight="1" thickBot="1" x14ac:dyDescent="0.25">
      <c r="A24" s="71" t="s">
        <v>10</v>
      </c>
      <c r="B24" s="72">
        <f>SUM(B11:B23)</f>
        <v>196</v>
      </c>
      <c r="C24" s="72">
        <f>SUM(C11:C23)</f>
        <v>173</v>
      </c>
      <c r="D24" s="72">
        <f>SUM(D11:D23)</f>
        <v>0</v>
      </c>
      <c r="E24" s="72">
        <f>SUM(E11:E23)</f>
        <v>0</v>
      </c>
      <c r="F24" s="30"/>
      <c r="G24" s="117">
        <f>MAX(G11:G20)</f>
        <v>155</v>
      </c>
      <c r="M24" s="3" t="s">
        <v>72</v>
      </c>
      <c r="N24" s="42">
        <f t="shared" si="3"/>
        <v>65</v>
      </c>
    </row>
    <row r="25" spans="1:14" ht="13.5" customHeight="1" thickBot="1" x14ac:dyDescent="0.25">
      <c r="A25" s="73" t="s">
        <v>11</v>
      </c>
      <c r="B25" s="70">
        <f>B24/($B24+$C24+$D24+$E24)</f>
        <v>0.53116531165311653</v>
      </c>
      <c r="C25" s="70">
        <f>C24/($B24+$C24+$D24+$E24)</f>
        <v>0.46883468834688347</v>
      </c>
      <c r="D25" s="70">
        <f>D24/($B24+$C24+$D24+$E24)</f>
        <v>0</v>
      </c>
      <c r="E25" s="70">
        <f>E24/($B24+$C24+$D24+$E24)</f>
        <v>0</v>
      </c>
      <c r="F25" s="31"/>
      <c r="G25" s="118"/>
      <c r="L25"/>
      <c r="M25" t="s">
        <v>73</v>
      </c>
      <c r="N25" s="42">
        <f t="shared" si="3"/>
        <v>73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82</v>
      </c>
    </row>
    <row r="27" spans="1:14" ht="14.25" customHeight="1" x14ac:dyDescent="0.2">
      <c r="A27" s="67" t="s">
        <v>34</v>
      </c>
      <c r="B27" s="13">
        <f>'G 1'!E11</f>
        <v>5</v>
      </c>
      <c r="C27" s="14">
        <f>'G 2'!E11</f>
        <v>9</v>
      </c>
      <c r="D27" s="14">
        <f>'G 3'!E11</f>
        <v>0</v>
      </c>
      <c r="E27" s="15">
        <f>'G 4'!E11</f>
        <v>0</v>
      </c>
      <c r="F27" s="26">
        <f t="shared" ref="F27:F39" si="4">SUM(B27:E27)</f>
        <v>14</v>
      </c>
      <c r="G27" s="40">
        <f>F21+F22+F23+F27</f>
        <v>86</v>
      </c>
      <c r="M27" s="3" t="s">
        <v>75</v>
      </c>
      <c r="N27" s="42">
        <f t="shared" si="3"/>
        <v>79</v>
      </c>
    </row>
    <row r="28" spans="1:14" ht="14.25" customHeight="1" x14ac:dyDescent="0.2">
      <c r="A28" s="58" t="s">
        <v>35</v>
      </c>
      <c r="B28" s="16">
        <f>'G 1'!E12</f>
        <v>7</v>
      </c>
      <c r="C28" s="7">
        <f>'G 2'!E12</f>
        <v>6</v>
      </c>
      <c r="D28" s="7">
        <f>'G 3'!E12</f>
        <v>0</v>
      </c>
      <c r="E28" s="17">
        <f>'G 4'!E12</f>
        <v>0</v>
      </c>
      <c r="F28" s="12">
        <f t="shared" si="4"/>
        <v>13</v>
      </c>
      <c r="G28" s="24">
        <f>F22+F23+F27+F28</f>
        <v>71</v>
      </c>
      <c r="M28" s="3" t="s">
        <v>76</v>
      </c>
      <c r="N28" s="42">
        <f t="shared" si="3"/>
        <v>80</v>
      </c>
    </row>
    <row r="29" spans="1:14" ht="14.25" customHeight="1" x14ac:dyDescent="0.2">
      <c r="A29" s="58" t="s">
        <v>36</v>
      </c>
      <c r="B29" s="16">
        <f>'G 1'!E13</f>
        <v>10</v>
      </c>
      <c r="C29" s="7">
        <f>'G 2'!E13</f>
        <v>11</v>
      </c>
      <c r="D29" s="7">
        <f>'G 3'!E13</f>
        <v>0</v>
      </c>
      <c r="E29" s="17">
        <f>'G 4'!E13</f>
        <v>0</v>
      </c>
      <c r="F29" s="12">
        <f t="shared" si="4"/>
        <v>21</v>
      </c>
      <c r="G29" s="24">
        <f>H29+F23+F27+F28</f>
        <v>43</v>
      </c>
      <c r="M29" s="3" t="s">
        <v>77</v>
      </c>
      <c r="N29" s="42">
        <f t="shared" si="3"/>
        <v>72</v>
      </c>
    </row>
    <row r="30" spans="1:14" ht="14.25" customHeight="1" x14ac:dyDescent="0.2">
      <c r="A30" s="58" t="s">
        <v>37</v>
      </c>
      <c r="B30" s="16">
        <f>'G 1'!E14</f>
        <v>9</v>
      </c>
      <c r="C30" s="7">
        <f>'G 2'!E14</f>
        <v>8</v>
      </c>
      <c r="D30" s="7">
        <f>'G 3'!E14</f>
        <v>0</v>
      </c>
      <c r="E30" s="17">
        <f>'G 4'!E14</f>
        <v>0</v>
      </c>
      <c r="F30" s="12">
        <f t="shared" si="4"/>
        <v>17</v>
      </c>
      <c r="G30" s="24">
        <f t="shared" ref="G30:G39" si="5">F27+F28+F29+F30</f>
        <v>65</v>
      </c>
      <c r="L30"/>
      <c r="M30" s="3" t="s">
        <v>78</v>
      </c>
      <c r="N30" s="42">
        <f t="shared" si="3"/>
        <v>63</v>
      </c>
    </row>
    <row r="31" spans="1:14" ht="14.25" customHeight="1" x14ac:dyDescent="0.2">
      <c r="A31" s="58" t="s">
        <v>38</v>
      </c>
      <c r="B31" s="16">
        <f>'G 1'!E15</f>
        <v>12</v>
      </c>
      <c r="C31" s="7">
        <f>'G 2'!E15</f>
        <v>10</v>
      </c>
      <c r="D31" s="7">
        <f>'G 3'!E15</f>
        <v>0</v>
      </c>
      <c r="E31" s="17">
        <f>'G 4'!E15</f>
        <v>0</v>
      </c>
      <c r="F31" s="12">
        <f t="shared" si="4"/>
        <v>22</v>
      </c>
      <c r="G31" s="24">
        <f t="shared" si="5"/>
        <v>73</v>
      </c>
      <c r="L31"/>
      <c r="M31" s="3" t="s">
        <v>79</v>
      </c>
      <c r="N31" s="42">
        <f t="shared" si="3"/>
        <v>58</v>
      </c>
    </row>
    <row r="32" spans="1:14" ht="14.25" customHeight="1" x14ac:dyDescent="0.2">
      <c r="A32" s="57" t="s">
        <v>39</v>
      </c>
      <c r="B32" s="16">
        <f>'G 1'!E16</f>
        <v>11</v>
      </c>
      <c r="C32" s="7">
        <f>'G 2'!E16</f>
        <v>11</v>
      </c>
      <c r="D32" s="7">
        <f>'G 3'!E16</f>
        <v>0</v>
      </c>
      <c r="E32" s="17">
        <f>'G 4'!E16</f>
        <v>0</v>
      </c>
      <c r="F32" s="12">
        <f t="shared" si="4"/>
        <v>22</v>
      </c>
      <c r="G32" s="24">
        <f t="shared" si="5"/>
        <v>82</v>
      </c>
      <c r="L32"/>
      <c r="M32" s="3" t="s">
        <v>80</v>
      </c>
      <c r="N32" s="42">
        <f t="shared" si="3"/>
        <v>50</v>
      </c>
    </row>
    <row r="33" spans="1:14" ht="14.25" customHeight="1" x14ac:dyDescent="0.2">
      <c r="A33" s="58" t="s">
        <v>40</v>
      </c>
      <c r="B33" s="16">
        <f>'G 1'!E17</f>
        <v>9</v>
      </c>
      <c r="C33" s="7">
        <f>'G 2'!E17</f>
        <v>9</v>
      </c>
      <c r="D33" s="7">
        <f>'G 3'!E17</f>
        <v>0</v>
      </c>
      <c r="E33" s="17">
        <f>'G 4'!E17</f>
        <v>0</v>
      </c>
      <c r="F33" s="12">
        <f t="shared" si="4"/>
        <v>18</v>
      </c>
      <c r="G33" s="24">
        <f t="shared" si="5"/>
        <v>79</v>
      </c>
      <c r="L33"/>
      <c r="M33" s="3" t="s">
        <v>81</v>
      </c>
      <c r="N33" s="42">
        <f t="shared" si="3"/>
        <v>47</v>
      </c>
    </row>
    <row r="34" spans="1:14" ht="14.25" customHeight="1" x14ac:dyDescent="0.2">
      <c r="A34" s="58" t="s">
        <v>41</v>
      </c>
      <c r="B34" s="16">
        <f>'G 1'!E18</f>
        <v>11</v>
      </c>
      <c r="C34" s="7">
        <f>'G 2'!E18</f>
        <v>7</v>
      </c>
      <c r="D34" s="7">
        <f>'G 3'!E18</f>
        <v>0</v>
      </c>
      <c r="E34" s="17">
        <f>'G 4'!E18</f>
        <v>0</v>
      </c>
      <c r="F34" s="12">
        <f t="shared" si="4"/>
        <v>18</v>
      </c>
      <c r="G34" s="24">
        <f t="shared" si="5"/>
        <v>80</v>
      </c>
      <c r="L34"/>
      <c r="M34" s="3" t="s">
        <v>82</v>
      </c>
      <c r="N34" s="42">
        <f>G46</f>
        <v>63</v>
      </c>
    </row>
    <row r="35" spans="1:14" ht="14.25" customHeight="1" x14ac:dyDescent="0.2">
      <c r="A35" s="58" t="s">
        <v>42</v>
      </c>
      <c r="B35" s="16">
        <f>'G 1'!E19</f>
        <v>9</v>
      </c>
      <c r="C35" s="7">
        <f>'G 2'!E19</f>
        <v>5</v>
      </c>
      <c r="D35" s="7">
        <f>'G 3'!E19</f>
        <v>0</v>
      </c>
      <c r="E35" s="17">
        <f>'G 4'!E19</f>
        <v>0</v>
      </c>
      <c r="F35" s="12">
        <f t="shared" si="4"/>
        <v>14</v>
      </c>
      <c r="G35" s="24">
        <f t="shared" si="5"/>
        <v>72</v>
      </c>
      <c r="L35"/>
      <c r="M35" s="3" t="s">
        <v>83</v>
      </c>
      <c r="N35" s="42">
        <f t="shared" ref="N35:N42" si="6">G47</f>
        <v>68</v>
      </c>
    </row>
    <row r="36" spans="1:14" ht="14.25" customHeight="1" x14ac:dyDescent="0.2">
      <c r="A36" s="58" t="s">
        <v>43</v>
      </c>
      <c r="B36" s="16">
        <f>'G 1'!E20</f>
        <v>8</v>
      </c>
      <c r="C36" s="7">
        <f>'G 2'!E20</f>
        <v>5</v>
      </c>
      <c r="D36" s="7">
        <f>'G 3'!E20</f>
        <v>0</v>
      </c>
      <c r="E36" s="17">
        <f>'G 4'!E20</f>
        <v>0</v>
      </c>
      <c r="F36" s="12">
        <f t="shared" si="4"/>
        <v>13</v>
      </c>
      <c r="G36" s="24">
        <f t="shared" si="5"/>
        <v>63</v>
      </c>
      <c r="L36"/>
      <c r="M36" s="3" t="s">
        <v>84</v>
      </c>
      <c r="N36" s="42">
        <f t="shared" si="6"/>
        <v>77</v>
      </c>
    </row>
    <row r="37" spans="1:14" ht="14.25" customHeight="1" x14ac:dyDescent="0.2">
      <c r="A37" s="58" t="s">
        <v>44</v>
      </c>
      <c r="B37" s="16">
        <f>'G 1'!E21</f>
        <v>4</v>
      </c>
      <c r="C37" s="7">
        <f>'G 2'!E21</f>
        <v>9</v>
      </c>
      <c r="D37" s="7">
        <f>'G 3'!E21</f>
        <v>0</v>
      </c>
      <c r="E37" s="17">
        <f>'G 4'!E21</f>
        <v>0</v>
      </c>
      <c r="F37" s="12">
        <f t="shared" si="4"/>
        <v>13</v>
      </c>
      <c r="G37" s="24">
        <f t="shared" si="5"/>
        <v>58</v>
      </c>
      <c r="L37"/>
      <c r="M37" s="3" t="s">
        <v>85</v>
      </c>
      <c r="N37" s="42">
        <f t="shared" si="6"/>
        <v>95</v>
      </c>
    </row>
    <row r="38" spans="1:14" ht="14.25" customHeight="1" x14ac:dyDescent="0.2">
      <c r="A38" s="57" t="s">
        <v>45</v>
      </c>
      <c r="B38" s="16">
        <f>'G 1'!E22</f>
        <v>3</v>
      </c>
      <c r="C38" s="7">
        <f>'G 2'!E22</f>
        <v>7</v>
      </c>
      <c r="D38" s="7">
        <f>'G 3'!E22</f>
        <v>0</v>
      </c>
      <c r="E38" s="17">
        <f>'G 4'!E22</f>
        <v>0</v>
      </c>
      <c r="F38" s="12">
        <f t="shared" si="4"/>
        <v>10</v>
      </c>
      <c r="G38" s="24">
        <f t="shared" si="5"/>
        <v>50</v>
      </c>
      <c r="L38"/>
      <c r="M38" s="3" t="s">
        <v>86</v>
      </c>
      <c r="N38" s="42">
        <f t="shared" si="6"/>
        <v>108</v>
      </c>
    </row>
    <row r="39" spans="1:14" ht="14.25" customHeight="1" thickBot="1" x14ac:dyDescent="0.25">
      <c r="A39" s="59" t="s">
        <v>46</v>
      </c>
      <c r="B39" s="18">
        <f>'G 1'!E23</f>
        <v>6</v>
      </c>
      <c r="C39" s="7">
        <f>'G 2'!E23</f>
        <v>5</v>
      </c>
      <c r="D39" s="7">
        <f>'G 3'!E23</f>
        <v>0</v>
      </c>
      <c r="E39" s="17">
        <f>'G 4'!E23</f>
        <v>0</v>
      </c>
      <c r="F39" s="12">
        <f t="shared" si="4"/>
        <v>11</v>
      </c>
      <c r="G39" s="24">
        <f t="shared" si="5"/>
        <v>47</v>
      </c>
      <c r="L39"/>
      <c r="M39" s="3" t="s">
        <v>87</v>
      </c>
      <c r="N39" s="42">
        <f t="shared" si="6"/>
        <v>114</v>
      </c>
    </row>
    <row r="40" spans="1:14" ht="14.25" customHeight="1" thickBot="1" x14ac:dyDescent="0.25">
      <c r="A40" s="71" t="s">
        <v>10</v>
      </c>
      <c r="B40" s="72">
        <f>SUM(B27:B39)</f>
        <v>104</v>
      </c>
      <c r="C40" s="72">
        <f>SUM(C27:C39)</f>
        <v>102</v>
      </c>
      <c r="D40" s="72">
        <f>SUM(D27:D39)</f>
        <v>0</v>
      </c>
      <c r="E40" s="72">
        <f>SUM(E27:E39)</f>
        <v>0</v>
      </c>
      <c r="F40" s="30"/>
      <c r="G40" s="117">
        <f>MAX(G27:G39)</f>
        <v>86</v>
      </c>
      <c r="M40" s="3" t="s">
        <v>88</v>
      </c>
      <c r="N40" s="42">
        <f t="shared" si="6"/>
        <v>103</v>
      </c>
    </row>
    <row r="41" spans="1:14" ht="15.75" customHeight="1" thickBot="1" x14ac:dyDescent="0.25">
      <c r="A41" s="73" t="s">
        <v>59</v>
      </c>
      <c r="B41" s="70">
        <f>B40/($B40+$C40+$D40+$E40)</f>
        <v>0.50485436893203883</v>
      </c>
      <c r="C41" s="70">
        <f>C40/($B40+$C40+$D40+$E40)</f>
        <v>0.49514563106796117</v>
      </c>
      <c r="D41" s="70">
        <f>D40/($B40+$C40+$D40+$E40)</f>
        <v>0</v>
      </c>
      <c r="E41" s="70">
        <f>E40/($B40+$C40+$D40+$E40)</f>
        <v>0</v>
      </c>
      <c r="F41" s="31"/>
      <c r="G41" s="118"/>
      <c r="L41"/>
      <c r="M41" s="3" t="s">
        <v>89</v>
      </c>
      <c r="N41" s="42">
        <f t="shared" si="6"/>
        <v>76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60</v>
      </c>
    </row>
    <row r="43" spans="1:14" ht="13.5" customHeight="1" x14ac:dyDescent="0.2">
      <c r="A43" s="67" t="s">
        <v>47</v>
      </c>
      <c r="B43" s="13">
        <f>'G 1'!H12</f>
        <v>4</v>
      </c>
      <c r="C43" s="14">
        <f>'G 2'!H12</f>
        <v>7</v>
      </c>
      <c r="D43" s="14">
        <f>'G 3'!H12</f>
        <v>0</v>
      </c>
      <c r="E43" s="15">
        <f>'G 4'!H12</f>
        <v>0</v>
      </c>
      <c r="F43" s="26">
        <f t="shared" ref="F43:F54" si="7">SUM(B43:E43)</f>
        <v>11</v>
      </c>
      <c r="G43" s="74"/>
    </row>
    <row r="44" spans="1:14" ht="13.5" customHeight="1" x14ac:dyDescent="0.2">
      <c r="A44" s="57" t="s">
        <v>48</v>
      </c>
      <c r="B44" s="16">
        <f>'G 1'!H13</f>
        <v>8</v>
      </c>
      <c r="C44" s="7">
        <f>'G 2'!H13</f>
        <v>9</v>
      </c>
      <c r="D44" s="7">
        <f>'G 3'!H13</f>
        <v>0</v>
      </c>
      <c r="E44" s="17">
        <f>'G 4'!H13</f>
        <v>0</v>
      </c>
      <c r="F44" s="12">
        <f t="shared" si="7"/>
        <v>17</v>
      </c>
      <c r="G44" s="75"/>
    </row>
    <row r="45" spans="1:14" ht="13.5" customHeight="1" x14ac:dyDescent="0.2">
      <c r="A45" s="58" t="s">
        <v>49</v>
      </c>
      <c r="B45" s="16">
        <f>'G 1'!H14</f>
        <v>9</v>
      </c>
      <c r="C45" s="7">
        <f>'G 2'!H14</f>
        <v>11</v>
      </c>
      <c r="D45" s="7">
        <f>'G 3'!H14</f>
        <v>0</v>
      </c>
      <c r="E45" s="17">
        <f>'G 4'!H14</f>
        <v>0</v>
      </c>
      <c r="F45" s="12">
        <f t="shared" si="7"/>
        <v>20</v>
      </c>
      <c r="G45" s="75"/>
    </row>
    <row r="46" spans="1:14" ht="13.5" customHeight="1" x14ac:dyDescent="0.2">
      <c r="A46" s="58" t="s">
        <v>50</v>
      </c>
      <c r="B46" s="16">
        <f>'G 1'!H15</f>
        <v>8</v>
      </c>
      <c r="C46" s="7">
        <f>'G 2'!H15</f>
        <v>7</v>
      </c>
      <c r="D46" s="7">
        <f>'G 3'!H15</f>
        <v>0</v>
      </c>
      <c r="E46" s="17">
        <f>'G 4'!H15</f>
        <v>0</v>
      </c>
      <c r="F46" s="23">
        <f t="shared" si="7"/>
        <v>15</v>
      </c>
      <c r="G46" s="29">
        <f t="shared" ref="G46:G54" si="8">SUM(F43:F46)</f>
        <v>63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4</v>
      </c>
      <c r="C47" s="7">
        <f>'G 2'!H16</f>
        <v>12</v>
      </c>
      <c r="D47" s="7">
        <f>'G 3'!H16</f>
        <v>0</v>
      </c>
      <c r="E47" s="17">
        <f>'G 4'!H16</f>
        <v>0</v>
      </c>
      <c r="F47" s="23">
        <f t="shared" si="7"/>
        <v>16</v>
      </c>
      <c r="G47" s="27">
        <f t="shared" si="8"/>
        <v>68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10</v>
      </c>
      <c r="C48" s="7">
        <f>'G 2'!H17</f>
        <v>16</v>
      </c>
      <c r="D48" s="7">
        <f>'G 3'!H17</f>
        <v>0</v>
      </c>
      <c r="E48" s="17">
        <f>'G 4'!H17</f>
        <v>0</v>
      </c>
      <c r="F48" s="23">
        <f t="shared" si="7"/>
        <v>26</v>
      </c>
      <c r="G48" s="27">
        <f t="shared" si="8"/>
        <v>77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16</v>
      </c>
      <c r="C49" s="7">
        <f>'G 2'!H18</f>
        <v>22</v>
      </c>
      <c r="D49" s="7">
        <f>'G 3'!H18</f>
        <v>0</v>
      </c>
      <c r="E49" s="17">
        <f>'G 4'!H18</f>
        <v>0</v>
      </c>
      <c r="F49" s="23">
        <f t="shared" si="7"/>
        <v>38</v>
      </c>
      <c r="G49" s="27">
        <f t="shared" si="8"/>
        <v>95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11</v>
      </c>
      <c r="C50" s="7">
        <f>'G 2'!H19</f>
        <v>17</v>
      </c>
      <c r="D50" s="7">
        <f>'G 3'!H19</f>
        <v>0</v>
      </c>
      <c r="E50" s="17">
        <f>'G 4'!H19</f>
        <v>0</v>
      </c>
      <c r="F50" s="23">
        <f t="shared" si="7"/>
        <v>28</v>
      </c>
      <c r="G50" s="27">
        <f t="shared" si="8"/>
        <v>108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8</v>
      </c>
      <c r="C51" s="7">
        <f>'G 2'!H20</f>
        <v>14</v>
      </c>
      <c r="D51" s="7">
        <f>'G 3'!H20</f>
        <v>0</v>
      </c>
      <c r="E51" s="17">
        <f>'G 4'!H20</f>
        <v>0</v>
      </c>
      <c r="F51" s="23">
        <f t="shared" si="7"/>
        <v>22</v>
      </c>
      <c r="G51" s="27">
        <f t="shared" si="8"/>
        <v>114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6</v>
      </c>
      <c r="C52" s="7">
        <f>'G 2'!H21</f>
        <v>9</v>
      </c>
      <c r="D52" s="7">
        <f>'G 3'!H21</f>
        <v>0</v>
      </c>
      <c r="E52" s="17">
        <f>'G 4'!H21</f>
        <v>0</v>
      </c>
      <c r="F52" s="23">
        <f t="shared" si="7"/>
        <v>15</v>
      </c>
      <c r="G52" s="27">
        <f t="shared" si="8"/>
        <v>103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7</v>
      </c>
      <c r="C53" s="7">
        <f>'G 2'!H22</f>
        <v>4</v>
      </c>
      <c r="D53" s="7">
        <f>'G 3'!H22</f>
        <v>0</v>
      </c>
      <c r="E53" s="17">
        <f>'G 4'!H22</f>
        <v>0</v>
      </c>
      <c r="F53" s="23">
        <f t="shared" si="7"/>
        <v>11</v>
      </c>
      <c r="G53" s="27">
        <f t="shared" si="8"/>
        <v>76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6</v>
      </c>
      <c r="C54" s="7">
        <f>'G 2'!H23</f>
        <v>6</v>
      </c>
      <c r="D54" s="7">
        <f>'G 3'!H23</f>
        <v>0</v>
      </c>
      <c r="E54" s="17">
        <f>'G 4'!H23</f>
        <v>0</v>
      </c>
      <c r="F54" s="25">
        <f t="shared" si="7"/>
        <v>12</v>
      </c>
      <c r="G54" s="28">
        <f t="shared" si="8"/>
        <v>60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97</v>
      </c>
      <c r="C55" s="72">
        <f>SUM(C43:C54)</f>
        <v>134</v>
      </c>
      <c r="D55" s="72">
        <f>SUM(D43:D54)</f>
        <v>0</v>
      </c>
      <c r="E55" s="72">
        <f>SUM(E43:E54)</f>
        <v>0</v>
      </c>
      <c r="F55" s="30"/>
      <c r="G55" s="117">
        <f>MAX(G46:G54)</f>
        <v>114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0.41991341991341991</v>
      </c>
      <c r="C56" s="70">
        <f>C55/($B55+$C55+$D55+$E55)</f>
        <v>0.58008658008658009</v>
      </c>
      <c r="D56" s="70">
        <f>D55/($B55+$C55+$D55+$E55)</f>
        <v>0</v>
      </c>
      <c r="E56" s="70">
        <f>E55/($B55+$C55+$D55+$E55)</f>
        <v>0</v>
      </c>
      <c r="F56" s="31"/>
      <c r="G56" s="118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397</v>
      </c>
      <c r="C58" s="37">
        <f>C24+C40+C55</f>
        <v>409</v>
      </c>
      <c r="D58" s="37">
        <f>D24+D40+D55</f>
        <v>0</v>
      </c>
      <c r="E58" s="37">
        <f>E24+E40+E55</f>
        <v>0</v>
      </c>
      <c r="F58" s="119">
        <f>B58+C58+D58+E58</f>
        <v>806</v>
      </c>
      <c r="G58" s="120"/>
    </row>
    <row r="59" spans="1:14" ht="13.5" thickBot="1" x14ac:dyDescent="0.25">
      <c r="A59" s="36" t="s">
        <v>11</v>
      </c>
      <c r="B59" s="69">
        <f>B58/($B58+$C58+$D58+$E58)</f>
        <v>0.49255583126550867</v>
      </c>
      <c r="C59" s="69">
        <f>C58/($B58+$C58+$D58+$E58)</f>
        <v>0.50744416873449127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F58:G58"/>
    <mergeCell ref="B5:C5"/>
    <mergeCell ref="B3:C3"/>
    <mergeCell ref="A7:A10"/>
    <mergeCell ref="B7:E7"/>
    <mergeCell ref="F7:F10"/>
    <mergeCell ref="G7:G10"/>
    <mergeCell ref="G24:G25"/>
    <mergeCell ref="G40:G41"/>
    <mergeCell ref="A1:A2"/>
    <mergeCell ref="B1:E1"/>
    <mergeCell ref="F4:H4"/>
    <mergeCell ref="F5:G5"/>
    <mergeCell ref="G55:G56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2018-08-06T21:28:34Z</dcterms:modified>
</cp:coreProperties>
</file>