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28" i="4689" l="1"/>
  <c r="D23" i="4688" s="1"/>
  <c r="J31" i="4689"/>
  <c r="P23" i="4688" s="1"/>
  <c r="J32" i="4689"/>
  <c r="U23" i="4688" s="1"/>
  <c r="J34" i="4689"/>
  <c r="AF23" i="4688" s="1"/>
  <c r="J24" i="4689"/>
  <c r="Z19" i="4688" s="1"/>
  <c r="J20" i="4689"/>
  <c r="G19" i="4688" s="1"/>
  <c r="J26" i="4689"/>
  <c r="J23" i="4689"/>
  <c r="AJ22" i="4688"/>
  <c r="BX19" i="4688" s="1"/>
  <c r="AN22" i="4688"/>
  <c r="CB19" i="4688" s="1"/>
  <c r="V18" i="4688"/>
  <c r="BK17" i="4688" s="1"/>
  <c r="AO22" i="4688"/>
  <c r="CC19" i="4688" s="1"/>
  <c r="AH22" i="4688"/>
  <c r="BV19" i="4688" s="1"/>
  <c r="AL22" i="4688"/>
  <c r="BZ19" i="4688" s="1"/>
  <c r="T18" i="4688"/>
  <c r="BI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J23" i="4688"/>
  <c r="J29" i="4689"/>
  <c r="AK19" i="4688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<sst xmlns="http://schemas.openxmlformats.org/spreadsheetml/2006/main" count="519" uniqueCount="151">
  <si>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</si>
  <si>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</si>
  <si>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</si>
  <si>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</si>
  <si>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</si>
  <si>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</si>
  <si>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</si>
  <si>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</si>
  <si>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</si>
  <si>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</si>
  <si>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</si>
  <si>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</si>
  <si>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</si>
  <si>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</si>
  <si>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</si>
  <si>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</si>
  <si>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</si>
  <si>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</si>
  <si>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</si>
  <si>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</si>
  <si>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</si>
  <si>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</si>
  <si>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</si>
  <si>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</si>
  <si>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</si>
  <si>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</si>
  <si>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</si>
  <si>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</si>
  <si>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</si>
  <si>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</si>
  <si>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</si>
  <si>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</si>
  <si>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</si>
  <si>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</si>
  <si>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</si>
  <si>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</si>
  <si>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</si>
  <si>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</si>
  <si>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</si>
  <si>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</si>
  <si>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</si>
  <si>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</si>
  <si>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</si>
  <si>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</si>
  <si>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</si>
  <si>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</si>
  <si>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</si>
  <si>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</si>
  <si>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</si>
  <si>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</si>
  <si>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</si>
  <si>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</si>
  <si>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</si>
  <si>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</si>
  <si>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</si>
  <si>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</si>
  <si>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</si>
  <si>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</si>
  <si>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</si>
  <si>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</si>
  <si>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</si>
  <si>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</si>
  <si>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</si>
  <si>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</si>
  <si>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</si>
  <si>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</si>
  <si>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</si>
  <si>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</si>
  <si>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</si>
  <si>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</si>
  <si>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</si>
  <si>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</si>
  <si>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</si>
  <si>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</si>
  <si>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</si>
  <si>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</si>
  <si>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</si>
  <si>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</si>
  <si>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</si>
  <si>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</si>
  <si>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</si>
  <si>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</si>
  <si>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</si>
  <si>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</si>
  <si>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</si>
  <si>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</si>
  <si>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</si>
  <si>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</si>
  <si>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</si>
  <si>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</si>
  <si>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</si>
  <si>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</si>
  <si>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</si>
  <si>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</si>
  <si>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</si>
  <si>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</si>
  <si>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</si>
  <si>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</si>
  <si>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</si>
  <si>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</si>
  <si>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</si>
  <si>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</si>
  <si>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</si>
  <si>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</si>
  <si>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</si>
  <si>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</si>
  <si>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</si>
  <si>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</si>
  <si>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</si>
  <si>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</si>
  <si>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</si>
  <si>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</si>
  <si>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</si>
  <si>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</si>
  <si>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</si>
  <si>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</si>
  <si>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</si>
  <si>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</si>
  <si>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</si>
  <si>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</si>
  <si>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</si>
  <si>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</si>
  <si>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</si>
  <si>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</si>
  <si>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</si>
  <si>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</si>
  <si>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</si>
  <si>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</si>
  <si>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</si>
  <si>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</si>
  <si>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</si>
  <si>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</si>
  <si>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</si>
  <si>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</si>
  <si>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</si>
  <si>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</si>
  <si>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</si>
  <si>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</si>
  <si>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</si>
  <si>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</si>
  <si>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</si>
  <si>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</si>
  <si>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</si>
  <si>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</si>
  <si>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</si>
  <si>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</si>
  <si>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</si>
  <si>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</si>
  <si>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47 - CR 24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</si>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</sst>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65.5</c:v>
                </c:pt>
                <c:pt idx="1">
                  <c:v>64.5</c:v>
                </c:pt>
                <c:pt idx="2">
                  <c:v>58</c:v>
                </c:pt>
                <c:pt idx="3">
                  <c:v>68.5</c:v>
                </c:pt>
                <c:pt idx="4">
                  <c:v>33</c:v>
                </c:pt>
                <c:pt idx="5">
                  <c:v>30.5</c:v>
                </c:pt>
                <c:pt idx="6">
                  <c:v>57.5</c:v>
                </c:pt>
                <c:pt idx="7">
                  <c:v>37.5</c:v>
                </c:pt>
                <c:pt idx="8">
                  <c:v>43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78144"/>
        <c:axId val="77488512"/>
      </c:barChart>
      <c:catAx>
        <c:axId val="7747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8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8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7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256.5</c:v>
                </c:pt>
                <c:pt idx="4">
                  <c:v>224</c:v>
                </c:pt>
                <c:pt idx="5">
                  <c:v>190</c:v>
                </c:pt>
                <c:pt idx="6">
                  <c:v>189.5</c:v>
                </c:pt>
                <c:pt idx="7">
                  <c:v>158.5</c:v>
                </c:pt>
                <c:pt idx="8">
                  <c:v>168.5</c:v>
                </c:pt>
                <c:pt idx="9">
                  <c:v>194</c:v>
                </c:pt>
                <c:pt idx="13">
                  <c:v>185</c:v>
                </c:pt>
                <c:pt idx="14">
                  <c:v>190</c:v>
                </c:pt>
                <c:pt idx="15">
                  <c:v>183</c:v>
                </c:pt>
                <c:pt idx="16">
                  <c:v>184</c:v>
                </c:pt>
                <c:pt idx="17">
                  <c:v>171.5</c:v>
                </c:pt>
                <c:pt idx="18">
                  <c:v>163.5</c:v>
                </c:pt>
                <c:pt idx="19">
                  <c:v>149</c:v>
                </c:pt>
                <c:pt idx="20">
                  <c:v>151</c:v>
                </c:pt>
                <c:pt idx="21">
                  <c:v>160</c:v>
                </c:pt>
                <c:pt idx="22">
                  <c:v>169</c:v>
                </c:pt>
                <c:pt idx="23">
                  <c:v>185.5</c:v>
                </c:pt>
                <c:pt idx="24">
                  <c:v>197.5</c:v>
                </c:pt>
                <c:pt idx="25">
                  <c:v>200.5</c:v>
                </c:pt>
                <c:pt idx="29">
                  <c:v>194</c:v>
                </c:pt>
                <c:pt idx="30">
                  <c:v>130</c:v>
                </c:pt>
                <c:pt idx="31">
                  <c:v>83.5</c:v>
                </c:pt>
                <c:pt idx="32">
                  <c:v>35.5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435.5</c:v>
                </c:pt>
                <c:pt idx="4">
                  <c:v>439</c:v>
                </c:pt>
                <c:pt idx="5">
                  <c:v>397</c:v>
                </c:pt>
                <c:pt idx="6">
                  <c:v>409</c:v>
                </c:pt>
                <c:pt idx="7">
                  <c:v>416.5</c:v>
                </c:pt>
                <c:pt idx="8">
                  <c:v>422</c:v>
                </c:pt>
                <c:pt idx="9">
                  <c:v>440</c:v>
                </c:pt>
                <c:pt idx="13">
                  <c:v>401.5</c:v>
                </c:pt>
                <c:pt idx="14">
                  <c:v>422</c:v>
                </c:pt>
                <c:pt idx="15">
                  <c:v>436</c:v>
                </c:pt>
                <c:pt idx="16">
                  <c:v>445</c:v>
                </c:pt>
                <c:pt idx="17">
                  <c:v>438</c:v>
                </c:pt>
                <c:pt idx="18">
                  <c:v>407</c:v>
                </c:pt>
                <c:pt idx="19">
                  <c:v>365</c:v>
                </c:pt>
                <c:pt idx="20">
                  <c:v>335.5</c:v>
                </c:pt>
                <c:pt idx="21">
                  <c:v>339.5</c:v>
                </c:pt>
                <c:pt idx="22">
                  <c:v>365.5</c:v>
                </c:pt>
                <c:pt idx="23">
                  <c:v>388</c:v>
                </c:pt>
                <c:pt idx="24">
                  <c:v>429.5</c:v>
                </c:pt>
                <c:pt idx="25">
                  <c:v>414.5</c:v>
                </c:pt>
                <c:pt idx="29">
                  <c:v>533</c:v>
                </c:pt>
                <c:pt idx="30">
                  <c:v>410</c:v>
                </c:pt>
                <c:pt idx="31">
                  <c:v>282</c:v>
                </c:pt>
                <c:pt idx="32">
                  <c:v>137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692</c:v>
                </c:pt>
                <c:pt idx="4">
                  <c:v>663</c:v>
                </c:pt>
                <c:pt idx="5">
                  <c:v>587</c:v>
                </c:pt>
                <c:pt idx="6">
                  <c:v>598.5</c:v>
                </c:pt>
                <c:pt idx="7">
                  <c:v>575</c:v>
                </c:pt>
                <c:pt idx="8">
                  <c:v>590.5</c:v>
                </c:pt>
                <c:pt idx="9">
                  <c:v>634</c:v>
                </c:pt>
                <c:pt idx="13">
                  <c:v>586.5</c:v>
                </c:pt>
                <c:pt idx="14">
                  <c:v>612</c:v>
                </c:pt>
                <c:pt idx="15">
                  <c:v>619</c:v>
                </c:pt>
                <c:pt idx="16">
                  <c:v>629</c:v>
                </c:pt>
                <c:pt idx="17">
                  <c:v>609.5</c:v>
                </c:pt>
                <c:pt idx="18">
                  <c:v>570.5</c:v>
                </c:pt>
                <c:pt idx="19">
                  <c:v>514</c:v>
                </c:pt>
                <c:pt idx="20">
                  <c:v>486.5</c:v>
                </c:pt>
                <c:pt idx="21">
                  <c:v>499.5</c:v>
                </c:pt>
                <c:pt idx="22">
                  <c:v>534.5</c:v>
                </c:pt>
                <c:pt idx="23">
                  <c:v>573.5</c:v>
                </c:pt>
                <c:pt idx="24">
                  <c:v>627</c:v>
                </c:pt>
                <c:pt idx="25">
                  <c:v>615</c:v>
                </c:pt>
                <c:pt idx="29">
                  <c:v>727</c:v>
                </c:pt>
                <c:pt idx="30">
                  <c:v>540</c:v>
                </c:pt>
                <c:pt idx="31">
                  <c:v>365.5</c:v>
                </c:pt>
                <c:pt idx="32">
                  <c:v>172.5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84608"/>
        <c:axId val="76486144"/>
      </c:lineChart>
      <c:catAx>
        <c:axId val="764846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4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86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484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64</c:v>
                </c:pt>
                <c:pt idx="1">
                  <c:v>46.5</c:v>
                </c:pt>
                <c:pt idx="2">
                  <c:v>48</c:v>
                </c:pt>
                <c:pt idx="3">
                  <c:v>35.5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21664"/>
        <c:axId val="77523584"/>
      </c:barChart>
      <c:catAx>
        <c:axId val="775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2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2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39.5</c:v>
                </c:pt>
                <c:pt idx="1">
                  <c:v>60</c:v>
                </c:pt>
                <c:pt idx="2">
                  <c:v>41</c:v>
                </c:pt>
                <c:pt idx="3">
                  <c:v>44.5</c:v>
                </c:pt>
                <c:pt idx="4">
                  <c:v>44.5</c:v>
                </c:pt>
                <c:pt idx="5">
                  <c:v>53</c:v>
                </c:pt>
                <c:pt idx="6">
                  <c:v>42</c:v>
                </c:pt>
                <c:pt idx="7">
                  <c:v>32</c:v>
                </c:pt>
                <c:pt idx="8">
                  <c:v>36.5</c:v>
                </c:pt>
                <c:pt idx="9">
                  <c:v>38.5</c:v>
                </c:pt>
                <c:pt idx="10">
                  <c:v>44</c:v>
                </c:pt>
                <c:pt idx="11">
                  <c:v>41</c:v>
                </c:pt>
                <c:pt idx="12">
                  <c:v>45.5</c:v>
                </c:pt>
                <c:pt idx="13">
                  <c:v>55</c:v>
                </c:pt>
                <c:pt idx="14">
                  <c:v>56</c:v>
                </c:pt>
                <c:pt idx="15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601216"/>
        <c:axId val="78632064"/>
      </c:barChart>
      <c:catAx>
        <c:axId val="786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6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63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6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111</c:v>
                </c:pt>
                <c:pt idx="1">
                  <c:v>122</c:v>
                </c:pt>
                <c:pt idx="2">
                  <c:v>100</c:v>
                </c:pt>
                <c:pt idx="3">
                  <c:v>102.5</c:v>
                </c:pt>
                <c:pt idx="4">
                  <c:v>114.5</c:v>
                </c:pt>
                <c:pt idx="5">
                  <c:v>80</c:v>
                </c:pt>
                <c:pt idx="6">
                  <c:v>112</c:v>
                </c:pt>
                <c:pt idx="7">
                  <c:v>110</c:v>
                </c:pt>
                <c:pt idx="8">
                  <c:v>120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25184"/>
        <c:axId val="84127104"/>
      </c:barChart>
      <c:catAx>
        <c:axId val="841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2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123</c:v>
                </c:pt>
                <c:pt idx="1">
                  <c:v>128</c:v>
                </c:pt>
                <c:pt idx="2">
                  <c:v>145</c:v>
                </c:pt>
                <c:pt idx="3">
                  <c:v>137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58336"/>
        <c:axId val="84164608"/>
      </c:barChart>
      <c:catAx>
        <c:axId val="8415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5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101</c:v>
                </c:pt>
                <c:pt idx="1">
                  <c:v>107</c:v>
                </c:pt>
                <c:pt idx="2">
                  <c:v>93.5</c:v>
                </c:pt>
                <c:pt idx="3">
                  <c:v>100</c:v>
                </c:pt>
                <c:pt idx="4">
                  <c:v>121.5</c:v>
                </c:pt>
                <c:pt idx="5">
                  <c:v>121</c:v>
                </c:pt>
                <c:pt idx="6">
                  <c:v>102.5</c:v>
                </c:pt>
                <c:pt idx="7">
                  <c:v>93</c:v>
                </c:pt>
                <c:pt idx="8">
                  <c:v>90.5</c:v>
                </c:pt>
                <c:pt idx="9">
                  <c:v>79</c:v>
                </c:pt>
                <c:pt idx="10">
                  <c:v>73</c:v>
                </c:pt>
                <c:pt idx="11">
                  <c:v>97</c:v>
                </c:pt>
                <c:pt idx="12">
                  <c:v>116.5</c:v>
                </c:pt>
                <c:pt idx="13">
                  <c:v>101.5</c:v>
                </c:pt>
                <c:pt idx="14">
                  <c:v>114.5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05952"/>
        <c:axId val="84207872"/>
      </c:barChart>
      <c:catAx>
        <c:axId val="8420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0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0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0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176.5</c:v>
                </c:pt>
                <c:pt idx="1">
                  <c:v>186.5</c:v>
                </c:pt>
                <c:pt idx="2">
                  <c:v>158</c:v>
                </c:pt>
                <c:pt idx="3">
                  <c:v>171</c:v>
                </c:pt>
                <c:pt idx="4">
                  <c:v>147.5</c:v>
                </c:pt>
                <c:pt idx="5">
                  <c:v>110.5</c:v>
                </c:pt>
                <c:pt idx="6">
                  <c:v>169.5</c:v>
                </c:pt>
                <c:pt idx="7">
                  <c:v>147.5</c:v>
                </c:pt>
                <c:pt idx="8">
                  <c:v>163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50624"/>
        <c:axId val="88256896"/>
      </c:barChart>
      <c:catAx>
        <c:axId val="8825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5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187</c:v>
                </c:pt>
                <c:pt idx="1">
                  <c:v>174.5</c:v>
                </c:pt>
                <c:pt idx="2">
                  <c:v>193</c:v>
                </c:pt>
                <c:pt idx="3">
                  <c:v>172.5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17728"/>
        <c:axId val="88619648"/>
      </c:barChart>
      <c:catAx>
        <c:axId val="8861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1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1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140.5</c:v>
                </c:pt>
                <c:pt idx="1">
                  <c:v>167</c:v>
                </c:pt>
                <c:pt idx="2">
                  <c:v>134.5</c:v>
                </c:pt>
                <c:pt idx="3">
                  <c:v>144.5</c:v>
                </c:pt>
                <c:pt idx="4">
                  <c:v>166</c:v>
                </c:pt>
                <c:pt idx="5">
                  <c:v>174</c:v>
                </c:pt>
                <c:pt idx="6">
                  <c:v>144.5</c:v>
                </c:pt>
                <c:pt idx="7">
                  <c:v>125</c:v>
                </c:pt>
                <c:pt idx="8">
                  <c:v>127</c:v>
                </c:pt>
                <c:pt idx="9">
                  <c:v>117.5</c:v>
                </c:pt>
                <c:pt idx="10">
                  <c:v>117</c:v>
                </c:pt>
                <c:pt idx="11">
                  <c:v>138</c:v>
                </c:pt>
                <c:pt idx="12">
                  <c:v>162</c:v>
                </c:pt>
                <c:pt idx="13">
                  <c:v>156.5</c:v>
                </c:pt>
                <c:pt idx="14">
                  <c:v>170.5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51264"/>
        <c:axId val="88653184"/>
      </c:barChart>
      <c:catAx>
        <c:axId val="8865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5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5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5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Z16" sqref="Z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4724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1</v>
      </c>
      <c r="M6" s="181"/>
      <c r="N6" s="181"/>
      <c r="O6" s="42"/>
      <c r="P6" s="179" t="s">
        <v>58</v>
      </c>
      <c r="Q6" s="179"/>
      <c r="R6" s="179"/>
      <c r="S6" s="182">
        <v>44013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57</v>
      </c>
      <c r="C10" s="46">
        <v>26</v>
      </c>
      <c r="D10" s="46">
        <v>3</v>
      </c>
      <c r="E10" s="46">
        <v>2</v>
      </c>
      <c r="F10" s="6">
        <f t="shared" ref="F10:F22" si="0">B10*0.5+C10*1+D10*2+E10*2.5</f>
        <v>65.5</v>
      </c>
      <c r="G10" s="2"/>
      <c r="H10" s="19" t="s">
        <v>4</v>
      </c>
      <c r="I10" s="46">
        <v>35</v>
      </c>
      <c r="J10" s="46">
        <v>27</v>
      </c>
      <c r="K10" s="46">
        <v>0</v>
      </c>
      <c r="L10" s="46">
        <v>0</v>
      </c>
      <c r="M10" s="6">
        <f t="shared" ref="M10:M22" si="1">I10*0.5+J10*1+K10*2+L10*2.5</f>
        <v>44.5</v>
      </c>
      <c r="N10" s="9">
        <f>F20+F21+F22+M10</f>
        <v>185</v>
      </c>
      <c r="O10" s="19" t="s">
        <v>43</v>
      </c>
      <c r="P10" s="46">
        <v>32</v>
      </c>
      <c r="Q10" s="46">
        <v>24</v>
      </c>
      <c r="R10" s="46">
        <v>2</v>
      </c>
      <c r="S10" s="46">
        <v>8</v>
      </c>
      <c r="T10" s="6">
        <f t="shared" ref="T10:T21" si="2">P10*0.5+Q10*1+R10*2+S10*2.5</f>
        <v>64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>
        <v>33</v>
      </c>
      <c r="D11" s="46">
        <v>1</v>
      </c>
      <c r="E11" s="46">
        <v>2</v>
      </c>
      <c r="F11" s="6">
        <f t="shared" si="0"/>
        <v>64.5</v>
      </c>
      <c r="G11" s="2"/>
      <c r="H11" s="19" t="s">
        <v>5</v>
      </c>
      <c r="I11" s="46">
        <v>30</v>
      </c>
      <c r="J11" s="46">
        <v>25</v>
      </c>
      <c r="K11" s="46">
        <v>1</v>
      </c>
      <c r="L11" s="46">
        <v>1</v>
      </c>
      <c r="M11" s="6">
        <f t="shared" si="1"/>
        <v>44.5</v>
      </c>
      <c r="N11" s="9">
        <f>F21+F22+M10+M11</f>
        <v>190</v>
      </c>
      <c r="O11" s="19" t="s">
        <v>44</v>
      </c>
      <c r="P11" s="46">
        <v>32</v>
      </c>
      <c r="Q11" s="46">
        <v>26</v>
      </c>
      <c r="R11" s="46">
        <v>1</v>
      </c>
      <c r="S11" s="46">
        <v>1</v>
      </c>
      <c r="T11" s="6">
        <f t="shared" si="2"/>
        <v>46.5</v>
      </c>
      <c r="U11" s="2"/>
      <c r="AB11" s="1"/>
    </row>
    <row r="12" spans="1:28" ht="24" customHeight="1" x14ac:dyDescent="0.2">
      <c r="A12" s="18" t="s">
        <v>17</v>
      </c>
      <c r="B12" s="46">
        <v>51</v>
      </c>
      <c r="C12" s="46">
        <v>28</v>
      </c>
      <c r="D12" s="46">
        <v>1</v>
      </c>
      <c r="E12" s="46">
        <v>1</v>
      </c>
      <c r="F12" s="6">
        <f t="shared" si="0"/>
        <v>58</v>
      </c>
      <c r="G12" s="2"/>
      <c r="H12" s="19" t="s">
        <v>6</v>
      </c>
      <c r="I12" s="46">
        <v>28</v>
      </c>
      <c r="J12" s="46">
        <v>25</v>
      </c>
      <c r="K12" s="46">
        <v>2</v>
      </c>
      <c r="L12" s="46">
        <v>4</v>
      </c>
      <c r="M12" s="6">
        <f t="shared" si="1"/>
        <v>53</v>
      </c>
      <c r="N12" s="2">
        <f>F22+M10+M11+M12</f>
        <v>183</v>
      </c>
      <c r="O12" s="19" t="s">
        <v>32</v>
      </c>
      <c r="P12" s="46">
        <v>37</v>
      </c>
      <c r="Q12" s="46">
        <v>25</v>
      </c>
      <c r="R12" s="46">
        <v>1</v>
      </c>
      <c r="S12" s="46">
        <v>1</v>
      </c>
      <c r="T12" s="6">
        <f t="shared" si="2"/>
        <v>48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30</v>
      </c>
      <c r="D13" s="46">
        <v>1</v>
      </c>
      <c r="E13" s="46">
        <v>4</v>
      </c>
      <c r="F13" s="6">
        <f t="shared" si="0"/>
        <v>68.5</v>
      </c>
      <c r="G13" s="2">
        <f t="shared" ref="G13:G19" si="3">F10+F11+F12+F13</f>
        <v>256.5</v>
      </c>
      <c r="H13" s="19" t="s">
        <v>7</v>
      </c>
      <c r="I13" s="46">
        <v>38</v>
      </c>
      <c r="J13" s="46">
        <v>16</v>
      </c>
      <c r="K13" s="46">
        <v>1</v>
      </c>
      <c r="L13" s="46">
        <v>2</v>
      </c>
      <c r="M13" s="6">
        <f t="shared" si="1"/>
        <v>42</v>
      </c>
      <c r="N13" s="2">
        <f t="shared" ref="N13:N18" si="4">M10+M11+M12+M13</f>
        <v>184</v>
      </c>
      <c r="O13" s="19" t="s">
        <v>33</v>
      </c>
      <c r="P13" s="46">
        <v>22</v>
      </c>
      <c r="Q13" s="46">
        <v>20</v>
      </c>
      <c r="R13" s="46">
        <v>1</v>
      </c>
      <c r="S13" s="46">
        <v>1</v>
      </c>
      <c r="T13" s="6">
        <f t="shared" si="2"/>
        <v>35.5</v>
      </c>
      <c r="U13" s="2">
        <f t="shared" ref="U13:U21" si="5">T10+T11+T12+T13</f>
        <v>194</v>
      </c>
      <c r="AB13" s="81">
        <v>212.5</v>
      </c>
    </row>
    <row r="14" spans="1:28" ht="24" customHeight="1" x14ac:dyDescent="0.2">
      <c r="A14" s="18" t="s">
        <v>21</v>
      </c>
      <c r="B14" s="46">
        <v>30</v>
      </c>
      <c r="C14" s="46">
        <v>16</v>
      </c>
      <c r="D14" s="46">
        <v>1</v>
      </c>
      <c r="E14" s="46">
        <v>0</v>
      </c>
      <c r="F14" s="6">
        <f t="shared" si="0"/>
        <v>33</v>
      </c>
      <c r="G14" s="2">
        <f t="shared" si="3"/>
        <v>224</v>
      </c>
      <c r="H14" s="19" t="s">
        <v>9</v>
      </c>
      <c r="I14" s="46">
        <v>31</v>
      </c>
      <c r="J14" s="46">
        <v>12</v>
      </c>
      <c r="K14" s="46">
        <v>1</v>
      </c>
      <c r="L14" s="46">
        <v>1</v>
      </c>
      <c r="M14" s="6">
        <f t="shared" si="1"/>
        <v>32</v>
      </c>
      <c r="N14" s="2">
        <f t="shared" si="4"/>
        <v>171.5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130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23</v>
      </c>
      <c r="D15" s="46">
        <v>1</v>
      </c>
      <c r="E15" s="46">
        <v>1</v>
      </c>
      <c r="F15" s="6">
        <f t="shared" si="0"/>
        <v>30.5</v>
      </c>
      <c r="G15" s="2">
        <f t="shared" si="3"/>
        <v>190</v>
      </c>
      <c r="H15" s="19" t="s">
        <v>12</v>
      </c>
      <c r="I15" s="46">
        <v>30</v>
      </c>
      <c r="J15" s="46">
        <v>15</v>
      </c>
      <c r="K15" s="46">
        <v>2</v>
      </c>
      <c r="L15" s="46">
        <v>1</v>
      </c>
      <c r="M15" s="6">
        <f t="shared" si="1"/>
        <v>36.5</v>
      </c>
      <c r="N15" s="2">
        <f t="shared" si="4"/>
        <v>163.5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83.5</v>
      </c>
      <c r="AB15" s="81">
        <v>233.5</v>
      </c>
    </row>
    <row r="16" spans="1:28" ht="24" customHeight="1" x14ac:dyDescent="0.2">
      <c r="A16" s="18" t="s">
        <v>39</v>
      </c>
      <c r="B16" s="46">
        <v>51</v>
      </c>
      <c r="C16" s="46">
        <v>25</v>
      </c>
      <c r="D16" s="46">
        <v>1</v>
      </c>
      <c r="E16" s="46">
        <v>2</v>
      </c>
      <c r="F16" s="6">
        <f t="shared" si="0"/>
        <v>57.5</v>
      </c>
      <c r="G16" s="2">
        <f t="shared" si="3"/>
        <v>189.5</v>
      </c>
      <c r="H16" s="19" t="s">
        <v>15</v>
      </c>
      <c r="I16" s="46">
        <v>29</v>
      </c>
      <c r="J16" s="46">
        <v>17</v>
      </c>
      <c r="K16" s="46">
        <v>1</v>
      </c>
      <c r="L16" s="46">
        <v>2</v>
      </c>
      <c r="M16" s="6">
        <f t="shared" si="1"/>
        <v>38.5</v>
      </c>
      <c r="N16" s="2">
        <f t="shared" si="4"/>
        <v>149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35.5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31</v>
      </c>
      <c r="D17" s="46">
        <v>1</v>
      </c>
      <c r="E17" s="46">
        <v>1</v>
      </c>
      <c r="F17" s="6">
        <f t="shared" si="0"/>
        <v>37.5</v>
      </c>
      <c r="G17" s="2">
        <f t="shared" si="3"/>
        <v>158.5</v>
      </c>
      <c r="H17" s="19" t="s">
        <v>18</v>
      </c>
      <c r="I17" s="46">
        <v>33</v>
      </c>
      <c r="J17" s="46">
        <v>18</v>
      </c>
      <c r="K17" s="46">
        <v>1</v>
      </c>
      <c r="L17" s="46">
        <v>3</v>
      </c>
      <c r="M17" s="6">
        <f t="shared" si="1"/>
        <v>44</v>
      </c>
      <c r="N17" s="2">
        <f t="shared" si="4"/>
        <v>151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21</v>
      </c>
      <c r="D18" s="46">
        <v>2</v>
      </c>
      <c r="E18" s="46">
        <v>0</v>
      </c>
      <c r="F18" s="6">
        <f t="shared" si="0"/>
        <v>43</v>
      </c>
      <c r="G18" s="2">
        <f t="shared" si="3"/>
        <v>168.5</v>
      </c>
      <c r="H18" s="19" t="s">
        <v>20</v>
      </c>
      <c r="I18" s="46">
        <v>31</v>
      </c>
      <c r="J18" s="46">
        <v>19</v>
      </c>
      <c r="K18" s="46">
        <v>2</v>
      </c>
      <c r="L18" s="46">
        <v>1</v>
      </c>
      <c r="M18" s="6">
        <f t="shared" si="1"/>
        <v>41</v>
      </c>
      <c r="N18" s="2">
        <f t="shared" si="4"/>
        <v>160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49</v>
      </c>
      <c r="C19" s="47">
        <v>27</v>
      </c>
      <c r="D19" s="47">
        <v>1</v>
      </c>
      <c r="E19" s="47">
        <v>1</v>
      </c>
      <c r="F19" s="7">
        <f t="shared" si="0"/>
        <v>56</v>
      </c>
      <c r="G19" s="3">
        <f t="shared" si="3"/>
        <v>194</v>
      </c>
      <c r="H19" s="20" t="s">
        <v>22</v>
      </c>
      <c r="I19" s="45">
        <v>37</v>
      </c>
      <c r="J19" s="45">
        <v>25</v>
      </c>
      <c r="K19" s="45">
        <v>1</v>
      </c>
      <c r="L19" s="45">
        <v>0</v>
      </c>
      <c r="M19" s="6">
        <f t="shared" si="1"/>
        <v>45.5</v>
      </c>
      <c r="N19" s="2">
        <f>M16+M17+M18+M19</f>
        <v>169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32</v>
      </c>
      <c r="C20" s="45">
        <v>17</v>
      </c>
      <c r="D20" s="45">
        <v>2</v>
      </c>
      <c r="E20" s="45">
        <v>1</v>
      </c>
      <c r="F20" s="8">
        <f t="shared" si="0"/>
        <v>39.5</v>
      </c>
      <c r="G20" s="35"/>
      <c r="H20" s="19" t="s">
        <v>24</v>
      </c>
      <c r="I20" s="46">
        <v>32</v>
      </c>
      <c r="J20" s="46">
        <v>32</v>
      </c>
      <c r="K20" s="46">
        <v>1</v>
      </c>
      <c r="L20" s="46">
        <v>2</v>
      </c>
      <c r="M20" s="8">
        <f t="shared" si="1"/>
        <v>55</v>
      </c>
      <c r="N20" s="2">
        <f>M17+M18+M19+M20</f>
        <v>185.5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27</v>
      </c>
      <c r="D21" s="46">
        <v>2</v>
      </c>
      <c r="E21" s="46">
        <v>2</v>
      </c>
      <c r="F21" s="6">
        <f t="shared" si="0"/>
        <v>60</v>
      </c>
      <c r="G21" s="36"/>
      <c r="H21" s="20" t="s">
        <v>25</v>
      </c>
      <c r="I21" s="46">
        <v>45</v>
      </c>
      <c r="J21" s="46">
        <v>22</v>
      </c>
      <c r="K21" s="46">
        <v>2</v>
      </c>
      <c r="L21" s="46">
        <v>3</v>
      </c>
      <c r="M21" s="6">
        <f t="shared" si="1"/>
        <v>56</v>
      </c>
      <c r="N21" s="2">
        <f>M18+M19+M20+M21</f>
        <v>197.5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37</v>
      </c>
      <c r="C22" s="46">
        <v>18</v>
      </c>
      <c r="D22" s="46">
        <v>1</v>
      </c>
      <c r="E22" s="46">
        <v>1</v>
      </c>
      <c r="F22" s="6">
        <f t="shared" si="0"/>
        <v>41</v>
      </c>
      <c r="G22" s="2"/>
      <c r="H22" s="21" t="s">
        <v>26</v>
      </c>
      <c r="I22" s="47">
        <v>35</v>
      </c>
      <c r="J22" s="47">
        <v>22</v>
      </c>
      <c r="K22" s="47">
        <v>1</v>
      </c>
      <c r="L22" s="47">
        <v>1</v>
      </c>
      <c r="M22" s="6">
        <f t="shared" si="1"/>
        <v>44</v>
      </c>
      <c r="N22" s="3">
        <f>M19+M20+M21+M22</f>
        <v>200.5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256.5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200.5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194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91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47 - CR 24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4724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44013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28</v>
      </c>
      <c r="C10" s="61">
        <v>84</v>
      </c>
      <c r="D10" s="61">
        <v>4</v>
      </c>
      <c r="E10" s="61">
        <v>2</v>
      </c>
      <c r="F10" s="62">
        <f t="shared" ref="F10:F22" si="0">B10*0.5+C10*1+D10*2+E10*2.5</f>
        <v>111</v>
      </c>
      <c r="G10" s="63"/>
      <c r="H10" s="64" t="s">
        <v>4</v>
      </c>
      <c r="I10" s="46">
        <v>27</v>
      </c>
      <c r="J10" s="46">
        <v>61</v>
      </c>
      <c r="K10" s="46">
        <v>4</v>
      </c>
      <c r="L10" s="46">
        <v>7</v>
      </c>
      <c r="M10" s="62">
        <f t="shared" ref="M10:M22" si="1">I10*0.5+J10*1+K10*2+L10*2.5</f>
        <v>100</v>
      </c>
      <c r="N10" s="65">
        <f>F20+F21+F22+M10</f>
        <v>401.5</v>
      </c>
      <c r="O10" s="64" t="s">
        <v>43</v>
      </c>
      <c r="P10" s="46">
        <v>57</v>
      </c>
      <c r="Q10" s="46">
        <v>79</v>
      </c>
      <c r="R10" s="46">
        <v>4</v>
      </c>
      <c r="S10" s="46">
        <v>3</v>
      </c>
      <c r="T10" s="62">
        <f t="shared" ref="T10:T21" si="2">P10*0.5+Q10*1+R10*2+S10*2.5</f>
        <v>123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93</v>
      </c>
      <c r="D11" s="61">
        <v>5</v>
      </c>
      <c r="E11" s="61">
        <v>3</v>
      </c>
      <c r="F11" s="62">
        <f t="shared" si="0"/>
        <v>122</v>
      </c>
      <c r="G11" s="63"/>
      <c r="H11" s="64" t="s">
        <v>5</v>
      </c>
      <c r="I11" s="46">
        <v>34</v>
      </c>
      <c r="J11" s="46">
        <v>87</v>
      </c>
      <c r="K11" s="46">
        <v>5</v>
      </c>
      <c r="L11" s="46">
        <v>3</v>
      </c>
      <c r="M11" s="62">
        <f t="shared" si="1"/>
        <v>121.5</v>
      </c>
      <c r="N11" s="65">
        <f>F21+F22+M10+M11</f>
        <v>422</v>
      </c>
      <c r="O11" s="64" t="s">
        <v>44</v>
      </c>
      <c r="P11" s="46">
        <v>62</v>
      </c>
      <c r="Q11" s="46">
        <v>81</v>
      </c>
      <c r="R11" s="46">
        <v>3</v>
      </c>
      <c r="S11" s="46">
        <v>4</v>
      </c>
      <c r="T11" s="62">
        <f t="shared" si="2"/>
        <v>128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65</v>
      </c>
      <c r="D12" s="61">
        <v>8</v>
      </c>
      <c r="E12" s="61">
        <v>1</v>
      </c>
      <c r="F12" s="62">
        <f t="shared" si="0"/>
        <v>100</v>
      </c>
      <c r="G12" s="63"/>
      <c r="H12" s="64" t="s">
        <v>6</v>
      </c>
      <c r="I12" s="46">
        <v>39</v>
      </c>
      <c r="J12" s="46">
        <v>79</v>
      </c>
      <c r="K12" s="46">
        <v>5</v>
      </c>
      <c r="L12" s="46">
        <v>5</v>
      </c>
      <c r="M12" s="62">
        <f t="shared" si="1"/>
        <v>121</v>
      </c>
      <c r="N12" s="63">
        <f>F22+M10+M11+M12</f>
        <v>436</v>
      </c>
      <c r="O12" s="64" t="s">
        <v>32</v>
      </c>
      <c r="P12" s="46">
        <v>66</v>
      </c>
      <c r="Q12" s="46">
        <v>99</v>
      </c>
      <c r="R12" s="46">
        <v>4</v>
      </c>
      <c r="S12" s="46">
        <v>2</v>
      </c>
      <c r="T12" s="62">
        <f t="shared" si="2"/>
        <v>145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70</v>
      </c>
      <c r="D13" s="61">
        <v>5</v>
      </c>
      <c r="E13" s="61">
        <v>3</v>
      </c>
      <c r="F13" s="62">
        <f t="shared" si="0"/>
        <v>102.5</v>
      </c>
      <c r="G13" s="63">
        <f t="shared" ref="G13:G19" si="3">F10+F11+F12+F13</f>
        <v>435.5</v>
      </c>
      <c r="H13" s="64" t="s">
        <v>7</v>
      </c>
      <c r="I13" s="46">
        <v>31</v>
      </c>
      <c r="J13" s="46">
        <v>71</v>
      </c>
      <c r="K13" s="46">
        <v>3</v>
      </c>
      <c r="L13" s="46">
        <v>4</v>
      </c>
      <c r="M13" s="62">
        <f t="shared" si="1"/>
        <v>102.5</v>
      </c>
      <c r="N13" s="63">
        <f t="shared" ref="N13:N18" si="4">M10+M11+M12+M13</f>
        <v>445</v>
      </c>
      <c r="O13" s="64" t="s">
        <v>33</v>
      </c>
      <c r="P13" s="46">
        <v>53</v>
      </c>
      <c r="Q13" s="46">
        <v>89</v>
      </c>
      <c r="R13" s="46">
        <v>7</v>
      </c>
      <c r="S13" s="46">
        <v>3</v>
      </c>
      <c r="T13" s="62">
        <f t="shared" si="2"/>
        <v>137</v>
      </c>
      <c r="U13" s="63">
        <f t="shared" ref="U13:U21" si="5">T10+T11+T12+T13</f>
        <v>533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79</v>
      </c>
      <c r="D14" s="61">
        <v>5</v>
      </c>
      <c r="E14" s="61">
        <v>4</v>
      </c>
      <c r="F14" s="62">
        <f t="shared" si="0"/>
        <v>114.5</v>
      </c>
      <c r="G14" s="63">
        <f t="shared" si="3"/>
        <v>439</v>
      </c>
      <c r="H14" s="64" t="s">
        <v>9</v>
      </c>
      <c r="I14" s="46">
        <v>28</v>
      </c>
      <c r="J14" s="46">
        <v>68</v>
      </c>
      <c r="K14" s="46">
        <v>3</v>
      </c>
      <c r="L14" s="46">
        <v>2</v>
      </c>
      <c r="M14" s="62">
        <f t="shared" si="1"/>
        <v>93</v>
      </c>
      <c r="N14" s="63">
        <f t="shared" si="4"/>
        <v>438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410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59</v>
      </c>
      <c r="D15" s="61">
        <v>3</v>
      </c>
      <c r="E15" s="61">
        <v>1</v>
      </c>
      <c r="F15" s="62">
        <f t="shared" si="0"/>
        <v>80</v>
      </c>
      <c r="G15" s="63">
        <f t="shared" si="3"/>
        <v>397</v>
      </c>
      <c r="H15" s="64" t="s">
        <v>12</v>
      </c>
      <c r="I15" s="46">
        <v>25</v>
      </c>
      <c r="J15" s="46">
        <v>65</v>
      </c>
      <c r="K15" s="46">
        <v>4</v>
      </c>
      <c r="L15" s="46">
        <v>2</v>
      </c>
      <c r="M15" s="62">
        <f t="shared" si="1"/>
        <v>90.5</v>
      </c>
      <c r="N15" s="63">
        <f t="shared" si="4"/>
        <v>407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282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34</v>
      </c>
      <c r="C16" s="61">
        <v>73</v>
      </c>
      <c r="D16" s="61">
        <v>6</v>
      </c>
      <c r="E16" s="61">
        <v>4</v>
      </c>
      <c r="F16" s="62">
        <f t="shared" si="0"/>
        <v>112</v>
      </c>
      <c r="G16" s="63">
        <f t="shared" si="3"/>
        <v>409</v>
      </c>
      <c r="H16" s="64" t="s">
        <v>15</v>
      </c>
      <c r="I16" s="46">
        <v>23</v>
      </c>
      <c r="J16" s="46">
        <v>61</v>
      </c>
      <c r="K16" s="46">
        <v>2</v>
      </c>
      <c r="L16" s="46">
        <v>1</v>
      </c>
      <c r="M16" s="62">
        <f t="shared" si="1"/>
        <v>79</v>
      </c>
      <c r="N16" s="63">
        <f t="shared" si="4"/>
        <v>365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137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78</v>
      </c>
      <c r="D17" s="61">
        <v>3</v>
      </c>
      <c r="E17" s="61">
        <v>5</v>
      </c>
      <c r="F17" s="62">
        <f t="shared" si="0"/>
        <v>110</v>
      </c>
      <c r="G17" s="63">
        <f t="shared" si="3"/>
        <v>416.5</v>
      </c>
      <c r="H17" s="64" t="s">
        <v>18</v>
      </c>
      <c r="I17" s="46">
        <v>27</v>
      </c>
      <c r="J17" s="46">
        <v>53</v>
      </c>
      <c r="K17" s="46">
        <v>2</v>
      </c>
      <c r="L17" s="46">
        <v>1</v>
      </c>
      <c r="M17" s="62">
        <f t="shared" si="1"/>
        <v>73</v>
      </c>
      <c r="N17" s="63">
        <f t="shared" si="4"/>
        <v>335.5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86</v>
      </c>
      <c r="D18" s="61">
        <v>5</v>
      </c>
      <c r="E18" s="61">
        <v>4</v>
      </c>
      <c r="F18" s="62">
        <f t="shared" si="0"/>
        <v>120</v>
      </c>
      <c r="G18" s="63">
        <f t="shared" si="3"/>
        <v>422</v>
      </c>
      <c r="H18" s="64" t="s">
        <v>20</v>
      </c>
      <c r="I18" s="46">
        <v>33</v>
      </c>
      <c r="J18" s="46">
        <v>67</v>
      </c>
      <c r="K18" s="46">
        <v>3</v>
      </c>
      <c r="L18" s="46">
        <v>3</v>
      </c>
      <c r="M18" s="62">
        <f t="shared" si="1"/>
        <v>97</v>
      </c>
      <c r="N18" s="63">
        <f t="shared" si="4"/>
        <v>339.5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66</v>
      </c>
      <c r="D19" s="69">
        <v>5</v>
      </c>
      <c r="E19" s="69">
        <v>4</v>
      </c>
      <c r="F19" s="70">
        <f t="shared" si="0"/>
        <v>98</v>
      </c>
      <c r="G19" s="71">
        <f t="shared" si="3"/>
        <v>440</v>
      </c>
      <c r="H19" s="72" t="s">
        <v>22</v>
      </c>
      <c r="I19" s="45">
        <v>36</v>
      </c>
      <c r="J19" s="45">
        <v>78</v>
      </c>
      <c r="K19" s="45">
        <v>4</v>
      </c>
      <c r="L19" s="45">
        <v>5</v>
      </c>
      <c r="M19" s="62">
        <f t="shared" si="1"/>
        <v>116.5</v>
      </c>
      <c r="N19" s="63">
        <f>M16+M17+M18+M19</f>
        <v>365.5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77</v>
      </c>
      <c r="D20" s="67">
        <v>4</v>
      </c>
      <c r="E20" s="67">
        <v>2</v>
      </c>
      <c r="F20" s="73">
        <f t="shared" si="0"/>
        <v>101</v>
      </c>
      <c r="G20" s="74"/>
      <c r="H20" s="64" t="s">
        <v>24</v>
      </c>
      <c r="I20" s="46">
        <v>41</v>
      </c>
      <c r="J20" s="46">
        <v>63</v>
      </c>
      <c r="K20" s="46">
        <v>4</v>
      </c>
      <c r="L20" s="46">
        <v>4</v>
      </c>
      <c r="M20" s="73">
        <f t="shared" si="1"/>
        <v>101.5</v>
      </c>
      <c r="N20" s="63">
        <f>M17+M18+M19+M20</f>
        <v>388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25</v>
      </c>
      <c r="C21" s="61">
        <v>86</v>
      </c>
      <c r="D21" s="61">
        <v>3</v>
      </c>
      <c r="E21" s="61">
        <v>1</v>
      </c>
      <c r="F21" s="62">
        <f t="shared" si="0"/>
        <v>107</v>
      </c>
      <c r="G21" s="75"/>
      <c r="H21" s="72" t="s">
        <v>25</v>
      </c>
      <c r="I21" s="46">
        <v>44</v>
      </c>
      <c r="J21" s="46">
        <v>72</v>
      </c>
      <c r="K21" s="46">
        <v>4</v>
      </c>
      <c r="L21" s="46">
        <v>5</v>
      </c>
      <c r="M21" s="62">
        <f t="shared" si="1"/>
        <v>114.5</v>
      </c>
      <c r="N21" s="63">
        <f>M18+M19+M20+M21</f>
        <v>429.5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68</v>
      </c>
      <c r="D22" s="61">
        <v>3</v>
      </c>
      <c r="E22" s="61">
        <v>3</v>
      </c>
      <c r="F22" s="62">
        <f t="shared" si="0"/>
        <v>93.5</v>
      </c>
      <c r="G22" s="63"/>
      <c r="H22" s="68" t="s">
        <v>26</v>
      </c>
      <c r="I22" s="47">
        <v>32</v>
      </c>
      <c r="J22" s="47">
        <v>58</v>
      </c>
      <c r="K22" s="47">
        <v>4</v>
      </c>
      <c r="L22" s="47">
        <v>0</v>
      </c>
      <c r="M22" s="62">
        <f t="shared" si="1"/>
        <v>82</v>
      </c>
      <c r="N22" s="71">
        <f>M19+M20+M21+M22</f>
        <v>414.5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440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445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533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87</v>
      </c>
      <c r="G24" s="88"/>
      <c r="H24" s="207"/>
      <c r="I24" s="208"/>
      <c r="J24" s="83" t="s">
        <v>71</v>
      </c>
      <c r="K24" s="86"/>
      <c r="L24" s="86"/>
      <c r="M24" s="87" t="s">
        <v>74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P21" sqref="P21:S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47 - CR 24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4724</v>
      </c>
      <c r="M6" s="186"/>
      <c r="N6" s="186"/>
      <c r="O6" s="12"/>
      <c r="P6" s="179" t="s">
        <v>58</v>
      </c>
      <c r="Q6" s="179"/>
      <c r="R6" s="179"/>
      <c r="S6" s="214">
        <f>'G-2'!S6:U6</f>
        <v>44013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85</v>
      </c>
      <c r="C10" s="46">
        <f>'G-2'!C10+'G-3'!C10</f>
        <v>110</v>
      </c>
      <c r="D10" s="46">
        <f>'G-2'!D10+'G-3'!D10</f>
        <v>7</v>
      </c>
      <c r="E10" s="46">
        <f>'G-2'!E10+'G-3'!E10</f>
        <v>4</v>
      </c>
      <c r="F10" s="6">
        <f t="shared" ref="F10:F22" si="0">B10*0.5+C10*1+D10*2+E10*2.5</f>
        <v>176.5</v>
      </c>
      <c r="G10" s="2"/>
      <c r="H10" s="19" t="s">
        <v>4</v>
      </c>
      <c r="I10" s="46">
        <f>'G-2'!I10+'G-3'!I10</f>
        <v>62</v>
      </c>
      <c r="J10" s="46">
        <f>'G-2'!J10+'G-3'!J10</f>
        <v>88</v>
      </c>
      <c r="K10" s="46">
        <f>'G-2'!K10+'G-3'!K10</f>
        <v>4</v>
      </c>
      <c r="L10" s="46">
        <f>'G-2'!L10+'G-3'!L10</f>
        <v>7</v>
      </c>
      <c r="M10" s="6">
        <f t="shared" ref="M10:M22" si="1">I10*0.5+J10*1+K10*2+L10*2.5</f>
        <v>144.5</v>
      </c>
      <c r="N10" s="9">
        <f>F20+F21+F22+M10</f>
        <v>586.5</v>
      </c>
      <c r="O10" s="19" t="s">
        <v>43</v>
      </c>
      <c r="P10" s="46">
        <f>'G-2'!P10+'G-3'!P10</f>
        <v>89</v>
      </c>
      <c r="Q10" s="46">
        <f>'G-2'!Q10+'G-3'!Q10</f>
        <v>103</v>
      </c>
      <c r="R10" s="46">
        <f>'G-2'!R10+'G-3'!R10</f>
        <v>6</v>
      </c>
      <c r="S10" s="46">
        <f>'G-2'!S10+'G-3'!S10</f>
        <v>11</v>
      </c>
      <c r="T10" s="6">
        <f t="shared" ref="T10:T21" si="2">P10*0.5+Q10*1+R10*2+S10*2.5</f>
        <v>187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72</v>
      </c>
      <c r="C11" s="46">
        <f>'G-2'!C11+'G-3'!C11</f>
        <v>126</v>
      </c>
      <c r="D11" s="46">
        <f>'G-2'!D11+'G-3'!D11</f>
        <v>6</v>
      </c>
      <c r="E11" s="46">
        <f>'G-2'!E11+'G-3'!E11</f>
        <v>5</v>
      </c>
      <c r="F11" s="6">
        <f t="shared" si="0"/>
        <v>186.5</v>
      </c>
      <c r="G11" s="2"/>
      <c r="H11" s="19" t="s">
        <v>5</v>
      </c>
      <c r="I11" s="46">
        <f>'G-2'!I11+'G-3'!I11</f>
        <v>64</v>
      </c>
      <c r="J11" s="46">
        <f>'G-2'!J11+'G-3'!J11</f>
        <v>112</v>
      </c>
      <c r="K11" s="46">
        <f>'G-2'!K11+'G-3'!K11</f>
        <v>6</v>
      </c>
      <c r="L11" s="46">
        <f>'G-2'!L11+'G-3'!L11</f>
        <v>4</v>
      </c>
      <c r="M11" s="6">
        <f t="shared" si="1"/>
        <v>166</v>
      </c>
      <c r="N11" s="9">
        <f>F21+F22+M10+M11</f>
        <v>612</v>
      </c>
      <c r="O11" s="19" t="s">
        <v>44</v>
      </c>
      <c r="P11" s="46">
        <f>'G-2'!P11+'G-3'!P11</f>
        <v>94</v>
      </c>
      <c r="Q11" s="46">
        <f>'G-2'!Q11+'G-3'!Q11</f>
        <v>107</v>
      </c>
      <c r="R11" s="46">
        <f>'G-2'!R11+'G-3'!R11</f>
        <v>4</v>
      </c>
      <c r="S11" s="46">
        <f>'G-2'!S11+'G-3'!S11</f>
        <v>5</v>
      </c>
      <c r="T11" s="6">
        <f t="shared" si="2"/>
        <v>174.5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84</v>
      </c>
      <c r="C12" s="46">
        <f>'G-2'!C12+'G-3'!C12</f>
        <v>93</v>
      </c>
      <c r="D12" s="46">
        <f>'G-2'!D12+'G-3'!D12</f>
        <v>9</v>
      </c>
      <c r="E12" s="46">
        <f>'G-2'!E12+'G-3'!E12</f>
        <v>2</v>
      </c>
      <c r="F12" s="6">
        <f t="shared" si="0"/>
        <v>158</v>
      </c>
      <c r="G12" s="2"/>
      <c r="H12" s="19" t="s">
        <v>6</v>
      </c>
      <c r="I12" s="46">
        <f>'G-2'!I12+'G-3'!I12</f>
        <v>67</v>
      </c>
      <c r="J12" s="46">
        <f>'G-2'!J12+'G-3'!J12</f>
        <v>104</v>
      </c>
      <c r="K12" s="46">
        <f>'G-2'!K12+'G-3'!K12</f>
        <v>7</v>
      </c>
      <c r="L12" s="46">
        <f>'G-2'!L12+'G-3'!L12</f>
        <v>9</v>
      </c>
      <c r="M12" s="6">
        <f t="shared" si="1"/>
        <v>174</v>
      </c>
      <c r="N12" s="2">
        <f>F22+M10+M11+M12</f>
        <v>619</v>
      </c>
      <c r="O12" s="19" t="s">
        <v>32</v>
      </c>
      <c r="P12" s="46">
        <f>'G-2'!P12+'G-3'!P12</f>
        <v>103</v>
      </c>
      <c r="Q12" s="46">
        <f>'G-2'!Q12+'G-3'!Q12</f>
        <v>124</v>
      </c>
      <c r="R12" s="46">
        <f>'G-2'!R12+'G-3'!R12</f>
        <v>5</v>
      </c>
      <c r="S12" s="46">
        <f>'G-2'!S12+'G-3'!S12</f>
        <v>3</v>
      </c>
      <c r="T12" s="6">
        <f t="shared" si="2"/>
        <v>193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83</v>
      </c>
      <c r="C13" s="46">
        <f>'G-2'!C13+'G-3'!C13</f>
        <v>100</v>
      </c>
      <c r="D13" s="46">
        <f>'G-2'!D13+'G-3'!D13</f>
        <v>6</v>
      </c>
      <c r="E13" s="46">
        <f>'G-2'!E13+'G-3'!E13</f>
        <v>7</v>
      </c>
      <c r="F13" s="6">
        <f t="shared" si="0"/>
        <v>171</v>
      </c>
      <c r="G13" s="2">
        <f t="shared" ref="G13:G19" si="3">F10+F11+F12+F13</f>
        <v>692</v>
      </c>
      <c r="H13" s="19" t="s">
        <v>7</v>
      </c>
      <c r="I13" s="46">
        <f>'G-2'!I13+'G-3'!I13</f>
        <v>69</v>
      </c>
      <c r="J13" s="46">
        <f>'G-2'!J13+'G-3'!J13</f>
        <v>87</v>
      </c>
      <c r="K13" s="46">
        <f>'G-2'!K13+'G-3'!K13</f>
        <v>4</v>
      </c>
      <c r="L13" s="46">
        <f>'G-2'!L13+'G-3'!L13</f>
        <v>6</v>
      </c>
      <c r="M13" s="6">
        <f t="shared" si="1"/>
        <v>144.5</v>
      </c>
      <c r="N13" s="2">
        <f t="shared" ref="N13:N18" si="4">M10+M11+M12+M13</f>
        <v>629</v>
      </c>
      <c r="O13" s="19" t="s">
        <v>33</v>
      </c>
      <c r="P13" s="46">
        <f>'G-2'!P13+'G-3'!P13</f>
        <v>75</v>
      </c>
      <c r="Q13" s="46">
        <f>'G-2'!Q13+'G-3'!Q13</f>
        <v>109</v>
      </c>
      <c r="R13" s="46">
        <f>'G-2'!R13+'G-3'!R13</f>
        <v>8</v>
      </c>
      <c r="S13" s="46">
        <f>'G-2'!S13+'G-3'!S13</f>
        <v>4</v>
      </c>
      <c r="T13" s="6">
        <f t="shared" si="2"/>
        <v>172.5</v>
      </c>
      <c r="U13" s="2">
        <f t="shared" ref="U13:U21" si="5">T10+T11+T12+T13</f>
        <v>727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61</v>
      </c>
      <c r="C14" s="46">
        <f>'G-2'!C14+'G-3'!C14</f>
        <v>95</v>
      </c>
      <c r="D14" s="46">
        <f>'G-2'!D14+'G-3'!D14</f>
        <v>6</v>
      </c>
      <c r="E14" s="46">
        <f>'G-2'!E14+'G-3'!E14</f>
        <v>4</v>
      </c>
      <c r="F14" s="6">
        <f t="shared" si="0"/>
        <v>147.5</v>
      </c>
      <c r="G14" s="2">
        <f t="shared" si="3"/>
        <v>663</v>
      </c>
      <c r="H14" s="19" t="s">
        <v>9</v>
      </c>
      <c r="I14" s="46">
        <f>'G-2'!I14+'G-3'!I14</f>
        <v>59</v>
      </c>
      <c r="J14" s="46">
        <f>'G-2'!J14+'G-3'!J14</f>
        <v>80</v>
      </c>
      <c r="K14" s="46">
        <f>'G-2'!K14+'G-3'!K14</f>
        <v>4</v>
      </c>
      <c r="L14" s="46">
        <f>'G-2'!L14+'G-3'!L14</f>
        <v>3</v>
      </c>
      <c r="M14" s="6">
        <f t="shared" si="1"/>
        <v>125</v>
      </c>
      <c r="N14" s="2">
        <f t="shared" si="4"/>
        <v>609.5</v>
      </c>
      <c r="O14" s="19" t="s">
        <v>29</v>
      </c>
      <c r="P14" s="46">
        <f>'G-2'!P14+'G-3'!P14</f>
        <v>0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0</v>
      </c>
      <c r="U14" s="2">
        <f t="shared" si="5"/>
        <v>540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31</v>
      </c>
      <c r="C15" s="46">
        <f>'G-2'!C15+'G-3'!C15</f>
        <v>82</v>
      </c>
      <c r="D15" s="46">
        <f>'G-2'!D15+'G-3'!D15</f>
        <v>4</v>
      </c>
      <c r="E15" s="46">
        <f>'G-2'!E15+'G-3'!E15</f>
        <v>2</v>
      </c>
      <c r="F15" s="6">
        <f t="shared" si="0"/>
        <v>110.5</v>
      </c>
      <c r="G15" s="2">
        <f t="shared" si="3"/>
        <v>587</v>
      </c>
      <c r="H15" s="19" t="s">
        <v>12</v>
      </c>
      <c r="I15" s="46">
        <f>'G-2'!I15+'G-3'!I15</f>
        <v>55</v>
      </c>
      <c r="J15" s="46">
        <f>'G-2'!J15+'G-3'!J15</f>
        <v>80</v>
      </c>
      <c r="K15" s="46">
        <f>'G-2'!K15+'G-3'!K15</f>
        <v>6</v>
      </c>
      <c r="L15" s="46">
        <f>'G-2'!L15+'G-3'!L15</f>
        <v>3</v>
      </c>
      <c r="M15" s="6">
        <f t="shared" si="1"/>
        <v>127</v>
      </c>
      <c r="N15" s="2">
        <f t="shared" si="4"/>
        <v>570.5</v>
      </c>
      <c r="O15" s="18" t="s">
        <v>30</v>
      </c>
      <c r="P15" s="46">
        <f>'G-2'!P15+'G-3'!P15</f>
        <v>0</v>
      </c>
      <c r="Q15" s="46">
        <f>'G-2'!Q15+'G-3'!Q15</f>
        <v>0</v>
      </c>
      <c r="R15" s="46">
        <f>'G-2'!R15+'G-3'!R15</f>
        <v>0</v>
      </c>
      <c r="S15" s="46">
        <f>'G-2'!S15+'G-3'!S15</f>
        <v>0</v>
      </c>
      <c r="T15" s="6">
        <f t="shared" si="2"/>
        <v>0</v>
      </c>
      <c r="U15" s="2">
        <f t="shared" si="5"/>
        <v>365.5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85</v>
      </c>
      <c r="C16" s="46">
        <f>'G-2'!C16+'G-3'!C16</f>
        <v>98</v>
      </c>
      <c r="D16" s="46">
        <f>'G-2'!D16+'G-3'!D16</f>
        <v>7</v>
      </c>
      <c r="E16" s="46">
        <f>'G-2'!E16+'G-3'!E16</f>
        <v>6</v>
      </c>
      <c r="F16" s="6">
        <f t="shared" si="0"/>
        <v>169.5</v>
      </c>
      <c r="G16" s="2">
        <f t="shared" si="3"/>
        <v>598.5</v>
      </c>
      <c r="H16" s="19" t="s">
        <v>15</v>
      </c>
      <c r="I16" s="46">
        <f>'G-2'!I16+'G-3'!I16</f>
        <v>52</v>
      </c>
      <c r="J16" s="46">
        <f>'G-2'!J16+'G-3'!J16</f>
        <v>78</v>
      </c>
      <c r="K16" s="46">
        <f>'G-2'!K16+'G-3'!K16</f>
        <v>3</v>
      </c>
      <c r="L16" s="46">
        <f>'G-2'!L16+'G-3'!L16</f>
        <v>3</v>
      </c>
      <c r="M16" s="6">
        <f t="shared" si="1"/>
        <v>117.5</v>
      </c>
      <c r="N16" s="2">
        <f t="shared" si="4"/>
        <v>514</v>
      </c>
      <c r="O16" s="19" t="s">
        <v>8</v>
      </c>
      <c r="P16" s="46">
        <f>'G-2'!P16+'G-3'!P16</f>
        <v>0</v>
      </c>
      <c r="Q16" s="46">
        <f>'G-2'!Q16+'G-3'!Q16</f>
        <v>0</v>
      </c>
      <c r="R16" s="46">
        <f>'G-2'!R16+'G-3'!R16</f>
        <v>0</v>
      </c>
      <c r="S16" s="46">
        <f>'G-2'!S16+'G-3'!S16</f>
        <v>0</v>
      </c>
      <c r="T16" s="6">
        <f t="shared" si="2"/>
        <v>0</v>
      </c>
      <c r="U16" s="2">
        <f t="shared" si="5"/>
        <v>172.5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31</v>
      </c>
      <c r="C17" s="46">
        <f>'G-2'!C17+'G-3'!C17</f>
        <v>109</v>
      </c>
      <c r="D17" s="46">
        <f>'G-2'!D17+'G-3'!D17</f>
        <v>4</v>
      </c>
      <c r="E17" s="46">
        <f>'G-2'!E17+'G-3'!E17</f>
        <v>6</v>
      </c>
      <c r="F17" s="6">
        <f t="shared" si="0"/>
        <v>147.5</v>
      </c>
      <c r="G17" s="2">
        <f t="shared" si="3"/>
        <v>575</v>
      </c>
      <c r="H17" s="19" t="s">
        <v>18</v>
      </c>
      <c r="I17" s="46">
        <f>'G-2'!I17+'G-3'!I17</f>
        <v>60</v>
      </c>
      <c r="J17" s="46">
        <f>'G-2'!J17+'G-3'!J17</f>
        <v>71</v>
      </c>
      <c r="K17" s="46">
        <f>'G-2'!K17+'G-3'!K17</f>
        <v>3</v>
      </c>
      <c r="L17" s="46">
        <f>'G-2'!L17+'G-3'!L17</f>
        <v>4</v>
      </c>
      <c r="M17" s="6">
        <f t="shared" si="1"/>
        <v>117</v>
      </c>
      <c r="N17" s="2">
        <f t="shared" si="4"/>
        <v>486.5</v>
      </c>
      <c r="O17" s="19" t="s">
        <v>10</v>
      </c>
      <c r="P17" s="46">
        <f>'G-2'!P17+'G-3'!P17</f>
        <v>0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64</v>
      </c>
      <c r="C18" s="46">
        <f>'G-2'!C18+'G-3'!C18</f>
        <v>107</v>
      </c>
      <c r="D18" s="46">
        <f>'G-2'!D18+'G-3'!D18</f>
        <v>7</v>
      </c>
      <c r="E18" s="46">
        <f>'G-2'!E18+'G-3'!E18</f>
        <v>4</v>
      </c>
      <c r="F18" s="6">
        <f t="shared" si="0"/>
        <v>163</v>
      </c>
      <c r="G18" s="2">
        <f t="shared" si="3"/>
        <v>590.5</v>
      </c>
      <c r="H18" s="19" t="s">
        <v>20</v>
      </c>
      <c r="I18" s="46">
        <f>'G-2'!I18+'G-3'!I18</f>
        <v>64</v>
      </c>
      <c r="J18" s="46">
        <f>'G-2'!J18+'G-3'!J18</f>
        <v>86</v>
      </c>
      <c r="K18" s="46">
        <f>'G-2'!K18+'G-3'!K18</f>
        <v>5</v>
      </c>
      <c r="L18" s="46">
        <f>'G-2'!L18+'G-3'!L18</f>
        <v>4</v>
      </c>
      <c r="M18" s="6">
        <f t="shared" si="1"/>
        <v>138</v>
      </c>
      <c r="N18" s="2">
        <f t="shared" si="4"/>
        <v>499.5</v>
      </c>
      <c r="O18" s="19" t="s">
        <v>13</v>
      </c>
      <c r="P18" s="46">
        <f>'G-2'!P18+'G-3'!P18</f>
        <v>0</v>
      </c>
      <c r="Q18" s="46">
        <f>'G-2'!Q18+'G-3'!Q18</f>
        <v>0</v>
      </c>
      <c r="R18" s="46">
        <f>'G-2'!R18+'G-3'!R18</f>
        <v>0</v>
      </c>
      <c r="S18" s="46">
        <f>'G-2'!S18+'G-3'!S18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73</v>
      </c>
      <c r="C19" s="47">
        <f>'G-2'!C19+'G-3'!C19</f>
        <v>93</v>
      </c>
      <c r="D19" s="47">
        <f>'G-2'!D19+'G-3'!D19</f>
        <v>6</v>
      </c>
      <c r="E19" s="47">
        <f>'G-2'!E19+'G-3'!E19</f>
        <v>5</v>
      </c>
      <c r="F19" s="7">
        <f t="shared" si="0"/>
        <v>154</v>
      </c>
      <c r="G19" s="3">
        <f t="shared" si="3"/>
        <v>634</v>
      </c>
      <c r="H19" s="20" t="s">
        <v>22</v>
      </c>
      <c r="I19" s="46">
        <f>'G-2'!I19+'G-3'!I19</f>
        <v>73</v>
      </c>
      <c r="J19" s="46">
        <f>'G-2'!J19+'G-3'!J19</f>
        <v>103</v>
      </c>
      <c r="K19" s="46">
        <f>'G-2'!K19+'G-3'!K19</f>
        <v>5</v>
      </c>
      <c r="L19" s="46">
        <f>'G-2'!L19+'G-3'!L19</f>
        <v>5</v>
      </c>
      <c r="M19" s="6">
        <f t="shared" si="1"/>
        <v>162</v>
      </c>
      <c r="N19" s="2">
        <f>M16+M17+M18+M19</f>
        <v>534.5</v>
      </c>
      <c r="O19" s="19" t="s">
        <v>16</v>
      </c>
      <c r="P19" s="46">
        <f>'G-2'!P19+'G-3'!P19</f>
        <v>0</v>
      </c>
      <c r="Q19" s="46">
        <f>'G-2'!Q19+'G-3'!Q19</f>
        <v>0</v>
      </c>
      <c r="R19" s="46">
        <f>'G-2'!R19+'G-3'!R19</f>
        <v>0</v>
      </c>
      <c r="S19" s="46">
        <f>'G-2'!S19+'G-3'!S19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54</v>
      </c>
      <c r="C20" s="45">
        <f>'G-2'!C20+'G-3'!C20</f>
        <v>94</v>
      </c>
      <c r="D20" s="45">
        <f>'G-2'!D20+'G-3'!D20</f>
        <v>6</v>
      </c>
      <c r="E20" s="45">
        <f>'G-2'!E20+'G-3'!E20</f>
        <v>3</v>
      </c>
      <c r="F20" s="8">
        <f t="shared" si="0"/>
        <v>140.5</v>
      </c>
      <c r="G20" s="35"/>
      <c r="H20" s="19" t="s">
        <v>24</v>
      </c>
      <c r="I20" s="46">
        <f>'G-2'!I20+'G-3'!I20</f>
        <v>73</v>
      </c>
      <c r="J20" s="46">
        <f>'G-2'!J20+'G-3'!J20</f>
        <v>95</v>
      </c>
      <c r="K20" s="46">
        <f>'G-2'!K20+'G-3'!K20</f>
        <v>5</v>
      </c>
      <c r="L20" s="46">
        <f>'G-2'!L20+'G-3'!L20</f>
        <v>6</v>
      </c>
      <c r="M20" s="8">
        <f t="shared" si="1"/>
        <v>156.5</v>
      </c>
      <c r="N20" s="2">
        <f>M17+M18+M19+M20</f>
        <v>573.5</v>
      </c>
      <c r="O20" s="19" t="s">
        <v>45</v>
      </c>
      <c r="P20" s="46">
        <f>'G-2'!P20+'G-3'!P20</f>
        <v>0</v>
      </c>
      <c r="Q20" s="46">
        <f>'G-2'!Q20+'G-3'!Q20</f>
        <v>0</v>
      </c>
      <c r="R20" s="46">
        <f>'G-2'!R20+'G-3'!R20</f>
        <v>0</v>
      </c>
      <c r="S20" s="46">
        <f>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73</v>
      </c>
      <c r="C21" s="45">
        <f>'G-2'!C21+'G-3'!C21</f>
        <v>113</v>
      </c>
      <c r="D21" s="45">
        <f>'G-2'!D21+'G-3'!D21</f>
        <v>5</v>
      </c>
      <c r="E21" s="45">
        <f>'G-2'!E21+'G-3'!E21</f>
        <v>3</v>
      </c>
      <c r="F21" s="6">
        <f t="shared" si="0"/>
        <v>167</v>
      </c>
      <c r="G21" s="36"/>
      <c r="H21" s="20" t="s">
        <v>25</v>
      </c>
      <c r="I21" s="46">
        <f>'G-2'!I21+'G-3'!I21</f>
        <v>89</v>
      </c>
      <c r="J21" s="46">
        <f>'G-2'!J21+'G-3'!J21</f>
        <v>94</v>
      </c>
      <c r="K21" s="46">
        <f>'G-2'!K21+'G-3'!K21</f>
        <v>6</v>
      </c>
      <c r="L21" s="46">
        <f>'G-2'!L21+'G-3'!L21</f>
        <v>8</v>
      </c>
      <c r="M21" s="6">
        <f t="shared" si="1"/>
        <v>170.5</v>
      </c>
      <c r="N21" s="2">
        <f>M18+M19+M20+M21</f>
        <v>627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0</v>
      </c>
      <c r="S21" s="47">
        <f>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61</v>
      </c>
      <c r="C22" s="45">
        <f>'G-2'!C22+'G-3'!C22</f>
        <v>86</v>
      </c>
      <c r="D22" s="45">
        <f>'G-2'!D22+'G-3'!D22</f>
        <v>4</v>
      </c>
      <c r="E22" s="45">
        <f>'G-2'!E22+'G-3'!E22</f>
        <v>4</v>
      </c>
      <c r="F22" s="6">
        <f t="shared" si="0"/>
        <v>134.5</v>
      </c>
      <c r="G22" s="2"/>
      <c r="H22" s="21" t="s">
        <v>26</v>
      </c>
      <c r="I22" s="46">
        <f>'G-2'!I22+'G-3'!I22</f>
        <v>67</v>
      </c>
      <c r="J22" s="46">
        <f>'G-2'!J22+'G-3'!J22</f>
        <v>80</v>
      </c>
      <c r="K22" s="46">
        <f>'G-2'!K22+'G-3'!K22</f>
        <v>5</v>
      </c>
      <c r="L22" s="46">
        <f>'G-2'!L22+'G-3'!L22</f>
        <v>1</v>
      </c>
      <c r="M22" s="6">
        <f t="shared" si="1"/>
        <v>126</v>
      </c>
      <c r="N22" s="3">
        <f>M19+M20+M21+M22</f>
        <v>615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692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629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727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47 - CR 24</v>
      </c>
      <c r="D5" s="235"/>
      <c r="E5" s="235"/>
      <c r="F5" s="111"/>
      <c r="G5" s="112"/>
      <c r="H5" s="103" t="s">
        <v>53</v>
      </c>
      <c r="I5" s="236">
        <f>'G-2'!L5</f>
        <v>4724</v>
      </c>
      <c r="J5" s="236"/>
    </row>
    <row r="6" spans="1:10" x14ac:dyDescent="0.2">
      <c r="A6" s="179" t="s">
        <v>111</v>
      </c>
      <c r="B6" s="179"/>
      <c r="C6" s="221" t="s">
        <v>149</v>
      </c>
      <c r="D6" s="221"/>
      <c r="E6" s="221"/>
      <c r="F6" s="111"/>
      <c r="G6" s="112"/>
      <c r="H6" s="103" t="s">
        <v>58</v>
      </c>
      <c r="I6" s="222">
        <f>'G-2'!S6</f>
        <v>44013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1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65</v>
      </c>
      <c r="F20" s="126">
        <v>57</v>
      </c>
      <c r="G20" s="126">
        <v>2</v>
      </c>
      <c r="H20" s="126">
        <v>5</v>
      </c>
      <c r="I20" s="126">
        <f t="shared" si="0"/>
        <v>106</v>
      </c>
      <c r="J20" s="127">
        <f>IF(I20=0,"0,00",I20/SUM(I19:I21)*100)</f>
        <v>93.392070484581495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2</v>
      </c>
      <c r="F21" s="74">
        <v>4</v>
      </c>
      <c r="G21" s="74">
        <v>0</v>
      </c>
      <c r="H21" s="74">
        <v>1</v>
      </c>
      <c r="I21" s="130">
        <f t="shared" si="0"/>
        <v>7.5</v>
      </c>
      <c r="J21" s="131">
        <f>IF(I21=0,"0,00",I21/SUM(I19:I21)*100)</f>
        <v>6.607929515418502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79</v>
      </c>
      <c r="F23" s="126">
        <v>38</v>
      </c>
      <c r="G23" s="126">
        <v>3</v>
      </c>
      <c r="H23" s="126">
        <v>4</v>
      </c>
      <c r="I23" s="126">
        <f t="shared" si="0"/>
        <v>93.5</v>
      </c>
      <c r="J23" s="127">
        <f>IF(I23=0,"0,00",I23/SUM(I22:I24)*100)</f>
        <v>93.5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1</v>
      </c>
      <c r="F24" s="74">
        <v>6</v>
      </c>
      <c r="G24" s="74">
        <v>0</v>
      </c>
      <c r="H24" s="74">
        <v>0</v>
      </c>
      <c r="I24" s="130">
        <f t="shared" si="0"/>
        <v>6.5</v>
      </c>
      <c r="J24" s="131">
        <f>IF(I24=0,"0,00",I24/SUM(I22:I24)*100)</f>
        <v>6.5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56</v>
      </c>
      <c r="F26" s="126">
        <v>43</v>
      </c>
      <c r="G26" s="126">
        <v>2</v>
      </c>
      <c r="H26" s="126">
        <v>2</v>
      </c>
      <c r="I26" s="126">
        <f t="shared" si="0"/>
        <v>80</v>
      </c>
      <c r="J26" s="127">
        <f>IF(I26=0,"0,00",I26/SUM(I25:I27)*100)</f>
        <v>95.808383233532936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3</v>
      </c>
      <c r="F27" s="74">
        <v>2</v>
      </c>
      <c r="G27" s="74">
        <v>0</v>
      </c>
      <c r="H27" s="74">
        <v>0</v>
      </c>
      <c r="I27" s="130">
        <f t="shared" si="0"/>
        <v>3.5</v>
      </c>
      <c r="J27" s="131">
        <f>IF(I27=0,"0,00",I27/SUM(I25:I27)*100)</f>
        <v>4.1916167664670656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>
        <v>5</v>
      </c>
      <c r="F28" s="75">
        <v>8</v>
      </c>
      <c r="G28" s="75">
        <v>0</v>
      </c>
      <c r="H28" s="75">
        <v>4</v>
      </c>
      <c r="I28" s="75">
        <f t="shared" si="0"/>
        <v>20.5</v>
      </c>
      <c r="J28" s="124">
        <f>IF(I28=0,"0,00",I28/SUM(I28:I30)*100)</f>
        <v>8.2164328657314627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61</v>
      </c>
      <c r="F29" s="126">
        <v>149</v>
      </c>
      <c r="G29" s="126">
        <v>11</v>
      </c>
      <c r="H29" s="126">
        <v>11</v>
      </c>
      <c r="I29" s="126">
        <f t="shared" si="0"/>
        <v>229</v>
      </c>
      <c r="J29" s="127">
        <f>IF(I29=0,"0,00",I29/SUM(I28:I30)*100)</f>
        <v>91.783567134268537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3</v>
      </c>
      <c r="F31" s="75">
        <v>7</v>
      </c>
      <c r="G31" s="75">
        <v>0</v>
      </c>
      <c r="H31" s="75">
        <v>0</v>
      </c>
      <c r="I31" s="75">
        <f t="shared" si="0"/>
        <v>8.5</v>
      </c>
      <c r="J31" s="124">
        <f>IF(I31=0,"0,00",I31/SUM(I31:I33)*100)</f>
        <v>4.3256997455470731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73</v>
      </c>
      <c r="F32" s="126">
        <v>123</v>
      </c>
      <c r="G32" s="126">
        <v>8</v>
      </c>
      <c r="H32" s="126">
        <v>5</v>
      </c>
      <c r="I32" s="126">
        <f t="shared" si="0"/>
        <v>188</v>
      </c>
      <c r="J32" s="127">
        <f>IF(I32=0,"0,00",I32/SUM(I31:I33)*100)</f>
        <v>95.67430025445293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9</v>
      </c>
      <c r="F34" s="75">
        <v>8</v>
      </c>
      <c r="G34" s="75">
        <v>0</v>
      </c>
      <c r="H34" s="75">
        <v>1</v>
      </c>
      <c r="I34" s="75">
        <f t="shared" si="0"/>
        <v>15</v>
      </c>
      <c r="J34" s="124">
        <f>IF(I34=0,"0,00",I34/SUM(I34:I36)*100)</f>
        <v>5.3191489361702127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110</v>
      </c>
      <c r="F35" s="126">
        <v>180</v>
      </c>
      <c r="G35" s="126">
        <v>11</v>
      </c>
      <c r="H35" s="126">
        <v>4</v>
      </c>
      <c r="I35" s="126">
        <f t="shared" si="0"/>
        <v>267</v>
      </c>
      <c r="J35" s="127">
        <f>IF(I35=0,"0,00",I35/SUM(I34:I36)*100)</f>
        <v>94.680851063829792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47 - CR 24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4724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44013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65.5</v>
      </c>
      <c r="C17" s="149">
        <f>'G-2'!F11</f>
        <v>64.5</v>
      </c>
      <c r="D17" s="149">
        <f>'G-2'!F12</f>
        <v>58</v>
      </c>
      <c r="E17" s="149">
        <f>'G-2'!F13</f>
        <v>68.5</v>
      </c>
      <c r="F17" s="149">
        <f>'G-2'!F14</f>
        <v>33</v>
      </c>
      <c r="G17" s="149">
        <f>'G-2'!F15</f>
        <v>30.5</v>
      </c>
      <c r="H17" s="149">
        <f>'G-2'!F16</f>
        <v>57.5</v>
      </c>
      <c r="I17" s="149">
        <f>'G-2'!F17</f>
        <v>37.5</v>
      </c>
      <c r="J17" s="149">
        <f>'G-2'!F18</f>
        <v>43</v>
      </c>
      <c r="K17" s="149">
        <f>'G-2'!F19</f>
        <v>56</v>
      </c>
      <c r="L17" s="150"/>
      <c r="M17" s="149">
        <f>'G-2'!F20</f>
        <v>39.5</v>
      </c>
      <c r="N17" s="149">
        <f>'G-2'!F21</f>
        <v>60</v>
      </c>
      <c r="O17" s="149">
        <f>'G-2'!F22</f>
        <v>41</v>
      </c>
      <c r="P17" s="149">
        <f>'G-2'!M10</f>
        <v>44.5</v>
      </c>
      <c r="Q17" s="149">
        <f>'G-2'!M11</f>
        <v>44.5</v>
      </c>
      <c r="R17" s="149">
        <f>'G-2'!M12</f>
        <v>53</v>
      </c>
      <c r="S17" s="149">
        <f>'G-2'!M13</f>
        <v>42</v>
      </c>
      <c r="T17" s="149">
        <f>'G-2'!M14</f>
        <v>32</v>
      </c>
      <c r="U17" s="149">
        <f>'G-2'!M15</f>
        <v>36.5</v>
      </c>
      <c r="V17" s="149">
        <f>'G-2'!M16</f>
        <v>38.5</v>
      </c>
      <c r="W17" s="149">
        <f>'G-2'!M17</f>
        <v>44</v>
      </c>
      <c r="X17" s="149">
        <f>'G-2'!M18</f>
        <v>41</v>
      </c>
      <c r="Y17" s="149">
        <f>'G-2'!M19</f>
        <v>45.5</v>
      </c>
      <c r="Z17" s="149">
        <f>'G-2'!M20</f>
        <v>55</v>
      </c>
      <c r="AA17" s="149">
        <f>'G-2'!M21</f>
        <v>56</v>
      </c>
      <c r="AB17" s="149">
        <f>'G-2'!M22</f>
        <v>44</v>
      </c>
      <c r="AC17" s="150"/>
      <c r="AD17" s="149">
        <f>'G-2'!T10</f>
        <v>64</v>
      </c>
      <c r="AE17" s="149">
        <f>'G-2'!T11</f>
        <v>46.5</v>
      </c>
      <c r="AF17" s="149">
        <f>'G-2'!T12</f>
        <v>48</v>
      </c>
      <c r="AG17" s="149">
        <f>'G-2'!T13</f>
        <v>35.5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256.5</v>
      </c>
      <c r="AV17" s="101">
        <f t="shared" si="6"/>
        <v>224</v>
      </c>
      <c r="AW17" s="101">
        <f t="shared" si="6"/>
        <v>190</v>
      </c>
      <c r="AX17" s="101">
        <f t="shared" si="6"/>
        <v>189.5</v>
      </c>
      <c r="AY17" s="101">
        <f t="shared" si="6"/>
        <v>158.5</v>
      </c>
      <c r="AZ17" s="101">
        <f t="shared" si="6"/>
        <v>168.5</v>
      </c>
      <c r="BA17" s="101">
        <f t="shared" si="6"/>
        <v>194</v>
      </c>
      <c r="BB17" s="101"/>
      <c r="BC17" s="101"/>
      <c r="BD17" s="101"/>
      <c r="BE17" s="101">
        <f t="shared" ref="BE17:BQ17" si="7">P18</f>
        <v>185</v>
      </c>
      <c r="BF17" s="101">
        <f t="shared" si="7"/>
        <v>190</v>
      </c>
      <c r="BG17" s="101">
        <f t="shared" si="7"/>
        <v>183</v>
      </c>
      <c r="BH17" s="101">
        <f t="shared" si="7"/>
        <v>184</v>
      </c>
      <c r="BI17" s="101">
        <f t="shared" si="7"/>
        <v>171.5</v>
      </c>
      <c r="BJ17" s="101">
        <f t="shared" si="7"/>
        <v>163.5</v>
      </c>
      <c r="BK17" s="101">
        <f t="shared" si="7"/>
        <v>149</v>
      </c>
      <c r="BL17" s="101">
        <f t="shared" si="7"/>
        <v>151</v>
      </c>
      <c r="BM17" s="101">
        <f t="shared" si="7"/>
        <v>160</v>
      </c>
      <c r="BN17" s="101">
        <f t="shared" si="7"/>
        <v>169</v>
      </c>
      <c r="BO17" s="101">
        <f t="shared" si="7"/>
        <v>185.5</v>
      </c>
      <c r="BP17" s="101">
        <f t="shared" si="7"/>
        <v>197.5</v>
      </c>
      <c r="BQ17" s="101">
        <f t="shared" si="7"/>
        <v>200.5</v>
      </c>
      <c r="BR17" s="101"/>
      <c r="BS17" s="101"/>
      <c r="BT17" s="101"/>
      <c r="BU17" s="101">
        <f t="shared" ref="BU17:CC17" si="8">AG18</f>
        <v>194</v>
      </c>
      <c r="BV17" s="101">
        <f t="shared" si="8"/>
        <v>130</v>
      </c>
      <c r="BW17" s="101">
        <f t="shared" si="8"/>
        <v>83.5</v>
      </c>
      <c r="BX17" s="101">
        <f t="shared" si="8"/>
        <v>35.5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256.5</v>
      </c>
      <c r="F18" s="149">
        <f t="shared" ref="F18:K18" si="9">C17+D17+E17+F17</f>
        <v>224</v>
      </c>
      <c r="G18" s="149">
        <f t="shared" si="9"/>
        <v>190</v>
      </c>
      <c r="H18" s="149">
        <f t="shared" si="9"/>
        <v>189.5</v>
      </c>
      <c r="I18" s="149">
        <f t="shared" si="9"/>
        <v>158.5</v>
      </c>
      <c r="J18" s="149">
        <f t="shared" si="9"/>
        <v>168.5</v>
      </c>
      <c r="K18" s="149">
        <f t="shared" si="9"/>
        <v>194</v>
      </c>
      <c r="L18" s="150"/>
      <c r="M18" s="149"/>
      <c r="N18" s="149"/>
      <c r="O18" s="149"/>
      <c r="P18" s="149">
        <f>M17+N17+O17+P17</f>
        <v>185</v>
      </c>
      <c r="Q18" s="149">
        <f t="shared" ref="Q18:AB18" si="10">N17+O17+P17+Q17</f>
        <v>190</v>
      </c>
      <c r="R18" s="149">
        <f t="shared" si="10"/>
        <v>183</v>
      </c>
      <c r="S18" s="149">
        <f t="shared" si="10"/>
        <v>184</v>
      </c>
      <c r="T18" s="149">
        <f t="shared" si="10"/>
        <v>171.5</v>
      </c>
      <c r="U18" s="149">
        <f t="shared" si="10"/>
        <v>163.5</v>
      </c>
      <c r="V18" s="149">
        <f t="shared" si="10"/>
        <v>149</v>
      </c>
      <c r="W18" s="149">
        <f t="shared" si="10"/>
        <v>151</v>
      </c>
      <c r="X18" s="149">
        <f t="shared" si="10"/>
        <v>160</v>
      </c>
      <c r="Y18" s="149">
        <f t="shared" si="10"/>
        <v>169</v>
      </c>
      <c r="Z18" s="149">
        <f t="shared" si="10"/>
        <v>185.5</v>
      </c>
      <c r="AA18" s="149">
        <f t="shared" si="10"/>
        <v>197.5</v>
      </c>
      <c r="AB18" s="149">
        <f t="shared" si="10"/>
        <v>200.5</v>
      </c>
      <c r="AC18" s="150"/>
      <c r="AD18" s="149"/>
      <c r="AE18" s="149"/>
      <c r="AF18" s="149"/>
      <c r="AG18" s="149">
        <f>AD17+AE17+AF17+AG17</f>
        <v>194</v>
      </c>
      <c r="AH18" s="149">
        <f t="shared" ref="AH18:AO18" si="11">AE17+AF17+AG17+AH17</f>
        <v>130</v>
      </c>
      <c r="AI18" s="149">
        <f t="shared" si="11"/>
        <v>83.5</v>
      </c>
      <c r="AJ18" s="149">
        <f t="shared" si="11"/>
        <v>35.5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0.93392070484581491</v>
      </c>
      <c r="H19" s="152"/>
      <c r="I19" s="152" t="s">
        <v>107</v>
      </c>
      <c r="J19" s="153">
        <f>DIRECCIONALIDAD!J21/100</f>
        <v>6.6079295154185022E-2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0.93500000000000005</v>
      </c>
      <c r="V19" s="152"/>
      <c r="W19" s="152"/>
      <c r="X19" s="152"/>
      <c r="Y19" s="152" t="s">
        <v>107</v>
      </c>
      <c r="Z19" s="153">
        <f>DIRECCIONALIDAD!J24/100</f>
        <v>6.5000000000000002E-2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0.95808383233532934</v>
      </c>
      <c r="AL19" s="152"/>
      <c r="AM19" s="152"/>
      <c r="AN19" s="152" t="s">
        <v>107</v>
      </c>
      <c r="AO19" s="155">
        <f>DIRECCIONALIDAD!J27/100</f>
        <v>4.1916167664670656E-2</v>
      </c>
      <c r="AP19" s="92"/>
      <c r="AQ19" s="92"/>
      <c r="AR19" s="92"/>
      <c r="AS19" s="92"/>
      <c r="AT19" s="92"/>
      <c r="AU19" s="92">
        <f t="shared" ref="AU19:BA19" si="15">E22</f>
        <v>435.5</v>
      </c>
      <c r="AV19" s="92">
        <f t="shared" si="15"/>
        <v>439</v>
      </c>
      <c r="AW19" s="92">
        <f t="shared" si="15"/>
        <v>397</v>
      </c>
      <c r="AX19" s="92">
        <f t="shared" si="15"/>
        <v>409</v>
      </c>
      <c r="AY19" s="92">
        <f t="shared" si="15"/>
        <v>416.5</v>
      </c>
      <c r="AZ19" s="92">
        <f t="shared" si="15"/>
        <v>422</v>
      </c>
      <c r="BA19" s="92">
        <f t="shared" si="15"/>
        <v>440</v>
      </c>
      <c r="BB19" s="92"/>
      <c r="BC19" s="92"/>
      <c r="BD19" s="92"/>
      <c r="BE19" s="92">
        <f t="shared" ref="BE19:BQ19" si="16">P22</f>
        <v>401.5</v>
      </c>
      <c r="BF19" s="92">
        <f t="shared" si="16"/>
        <v>422</v>
      </c>
      <c r="BG19" s="92">
        <f t="shared" si="16"/>
        <v>436</v>
      </c>
      <c r="BH19" s="92">
        <f t="shared" si="16"/>
        <v>445</v>
      </c>
      <c r="BI19" s="92">
        <f t="shared" si="16"/>
        <v>438</v>
      </c>
      <c r="BJ19" s="92">
        <f t="shared" si="16"/>
        <v>407</v>
      </c>
      <c r="BK19" s="92">
        <f t="shared" si="16"/>
        <v>365</v>
      </c>
      <c r="BL19" s="92">
        <f t="shared" si="16"/>
        <v>335.5</v>
      </c>
      <c r="BM19" s="92">
        <f t="shared" si="16"/>
        <v>339.5</v>
      </c>
      <c r="BN19" s="92">
        <f t="shared" si="16"/>
        <v>365.5</v>
      </c>
      <c r="BO19" s="92">
        <f t="shared" si="16"/>
        <v>388</v>
      </c>
      <c r="BP19" s="92">
        <f t="shared" si="16"/>
        <v>429.5</v>
      </c>
      <c r="BQ19" s="92">
        <f t="shared" si="16"/>
        <v>414.5</v>
      </c>
      <c r="BR19" s="92"/>
      <c r="BS19" s="92"/>
      <c r="BT19" s="92"/>
      <c r="BU19" s="92">
        <f t="shared" ref="BU19:CC19" si="17">AG22</f>
        <v>533</v>
      </c>
      <c r="BV19" s="92">
        <f t="shared" si="17"/>
        <v>410</v>
      </c>
      <c r="BW19" s="92">
        <f t="shared" si="17"/>
        <v>282</v>
      </c>
      <c r="BX19" s="92">
        <f t="shared" si="17"/>
        <v>137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692</v>
      </c>
      <c r="AV20" s="92">
        <f t="shared" si="18"/>
        <v>663</v>
      </c>
      <c r="AW20" s="92">
        <f t="shared" si="18"/>
        <v>587</v>
      </c>
      <c r="AX20" s="92">
        <f t="shared" si="18"/>
        <v>598.5</v>
      </c>
      <c r="AY20" s="92">
        <f t="shared" si="18"/>
        <v>575</v>
      </c>
      <c r="AZ20" s="92">
        <f t="shared" si="18"/>
        <v>590.5</v>
      </c>
      <c r="BA20" s="92">
        <f t="shared" si="18"/>
        <v>634</v>
      </c>
      <c r="BB20" s="92"/>
      <c r="BC20" s="92"/>
      <c r="BD20" s="92"/>
      <c r="BE20" s="92">
        <f t="shared" ref="BE20:BQ20" si="19">P30</f>
        <v>586.5</v>
      </c>
      <c r="BF20" s="92">
        <f t="shared" si="19"/>
        <v>612</v>
      </c>
      <c r="BG20" s="92">
        <f t="shared" si="19"/>
        <v>619</v>
      </c>
      <c r="BH20" s="92">
        <f t="shared" si="19"/>
        <v>629</v>
      </c>
      <c r="BI20" s="92">
        <f t="shared" si="19"/>
        <v>609.5</v>
      </c>
      <c r="BJ20" s="92">
        <f t="shared" si="19"/>
        <v>570.5</v>
      </c>
      <c r="BK20" s="92">
        <f t="shared" si="19"/>
        <v>514</v>
      </c>
      <c r="BL20" s="92">
        <f t="shared" si="19"/>
        <v>486.5</v>
      </c>
      <c r="BM20" s="92">
        <f t="shared" si="19"/>
        <v>499.5</v>
      </c>
      <c r="BN20" s="92">
        <f t="shared" si="19"/>
        <v>534.5</v>
      </c>
      <c r="BO20" s="92">
        <f t="shared" si="19"/>
        <v>573.5</v>
      </c>
      <c r="BP20" s="92">
        <f t="shared" si="19"/>
        <v>627</v>
      </c>
      <c r="BQ20" s="92">
        <f t="shared" si="19"/>
        <v>615</v>
      </c>
      <c r="BR20" s="92"/>
      <c r="BS20" s="92"/>
      <c r="BT20" s="92"/>
      <c r="BU20" s="92">
        <f t="shared" ref="BU20:CC20" si="20">AG30</f>
        <v>727</v>
      </c>
      <c r="BV20" s="92">
        <f t="shared" si="20"/>
        <v>540</v>
      </c>
      <c r="BW20" s="92">
        <f t="shared" si="20"/>
        <v>365.5</v>
      </c>
      <c r="BX20" s="92">
        <f t="shared" si="20"/>
        <v>172.5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'G-3'!F10</f>
        <v>111</v>
      </c>
      <c r="C21" s="149">
        <f>'G-3'!F11</f>
        <v>122</v>
      </c>
      <c r="D21" s="149">
        <f>'G-3'!F12</f>
        <v>100</v>
      </c>
      <c r="E21" s="149">
        <f>'G-3'!F13</f>
        <v>102.5</v>
      </c>
      <c r="F21" s="149">
        <f>'G-3'!F14</f>
        <v>114.5</v>
      </c>
      <c r="G21" s="149">
        <f>'G-3'!F15</f>
        <v>80</v>
      </c>
      <c r="H21" s="149">
        <f>'G-3'!F16</f>
        <v>112</v>
      </c>
      <c r="I21" s="149">
        <f>'G-3'!F17</f>
        <v>110</v>
      </c>
      <c r="J21" s="149">
        <f>'G-3'!F18</f>
        <v>120</v>
      </c>
      <c r="K21" s="149">
        <f>'G-3'!F19</f>
        <v>98</v>
      </c>
      <c r="L21" s="150"/>
      <c r="M21" s="149">
        <f>'G-3'!F20</f>
        <v>101</v>
      </c>
      <c r="N21" s="149">
        <f>'G-3'!F21</f>
        <v>107</v>
      </c>
      <c r="O21" s="149">
        <f>'G-3'!F22</f>
        <v>93.5</v>
      </c>
      <c r="P21" s="149">
        <f>'G-3'!M10</f>
        <v>100</v>
      </c>
      <c r="Q21" s="149">
        <f>'G-3'!M11</f>
        <v>121.5</v>
      </c>
      <c r="R21" s="149">
        <f>'G-3'!M12</f>
        <v>121</v>
      </c>
      <c r="S21" s="149">
        <f>'G-3'!M13</f>
        <v>102.5</v>
      </c>
      <c r="T21" s="149">
        <f>'G-3'!M14</f>
        <v>93</v>
      </c>
      <c r="U21" s="149">
        <f>'G-3'!M15</f>
        <v>90.5</v>
      </c>
      <c r="V21" s="149">
        <f>'G-3'!M16</f>
        <v>79</v>
      </c>
      <c r="W21" s="149">
        <f>'G-3'!M17</f>
        <v>73</v>
      </c>
      <c r="X21" s="149">
        <f>'G-3'!M18</f>
        <v>97</v>
      </c>
      <c r="Y21" s="149">
        <f>'G-3'!M19</f>
        <v>116.5</v>
      </c>
      <c r="Z21" s="149">
        <f>'G-3'!M20</f>
        <v>101.5</v>
      </c>
      <c r="AA21" s="149">
        <f>'G-3'!M21</f>
        <v>114.5</v>
      </c>
      <c r="AB21" s="149">
        <f>'G-3'!M22</f>
        <v>82</v>
      </c>
      <c r="AC21" s="150"/>
      <c r="AD21" s="149">
        <f>'G-3'!T10</f>
        <v>123</v>
      </c>
      <c r="AE21" s="149">
        <f>'G-3'!T11</f>
        <v>128</v>
      </c>
      <c r="AF21" s="149">
        <f>'G-3'!T12</f>
        <v>145</v>
      </c>
      <c r="AG21" s="149">
        <f>'G-3'!T13</f>
        <v>137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435.5</v>
      </c>
      <c r="F22" s="149">
        <f t="shared" ref="F22:K22" si="21">C21+D21+E21+F21</f>
        <v>439</v>
      </c>
      <c r="G22" s="149">
        <f t="shared" si="21"/>
        <v>397</v>
      </c>
      <c r="H22" s="149">
        <f t="shared" si="21"/>
        <v>409</v>
      </c>
      <c r="I22" s="149">
        <f t="shared" si="21"/>
        <v>416.5</v>
      </c>
      <c r="J22" s="149">
        <f t="shared" si="21"/>
        <v>422</v>
      </c>
      <c r="K22" s="149">
        <f t="shared" si="21"/>
        <v>440</v>
      </c>
      <c r="L22" s="150"/>
      <c r="M22" s="149"/>
      <c r="N22" s="149"/>
      <c r="O22" s="149"/>
      <c r="P22" s="149">
        <f>M21+N21+O21+P21</f>
        <v>401.5</v>
      </c>
      <c r="Q22" s="149">
        <f t="shared" ref="Q22:AB22" si="22">N21+O21+P21+Q21</f>
        <v>422</v>
      </c>
      <c r="R22" s="149">
        <f t="shared" si="22"/>
        <v>436</v>
      </c>
      <c r="S22" s="149">
        <f t="shared" si="22"/>
        <v>445</v>
      </c>
      <c r="T22" s="149">
        <f t="shared" si="22"/>
        <v>438</v>
      </c>
      <c r="U22" s="149">
        <f t="shared" si="22"/>
        <v>407</v>
      </c>
      <c r="V22" s="149">
        <f t="shared" si="22"/>
        <v>365</v>
      </c>
      <c r="W22" s="149">
        <f t="shared" si="22"/>
        <v>335.5</v>
      </c>
      <c r="X22" s="149">
        <f t="shared" si="22"/>
        <v>339.5</v>
      </c>
      <c r="Y22" s="149">
        <f t="shared" si="22"/>
        <v>365.5</v>
      </c>
      <c r="Z22" s="149">
        <f t="shared" si="22"/>
        <v>388</v>
      </c>
      <c r="AA22" s="149">
        <f t="shared" si="22"/>
        <v>429.5</v>
      </c>
      <c r="AB22" s="149">
        <f t="shared" si="22"/>
        <v>414.5</v>
      </c>
      <c r="AC22" s="150"/>
      <c r="AD22" s="149"/>
      <c r="AE22" s="149"/>
      <c r="AF22" s="149"/>
      <c r="AG22" s="149">
        <f>AD21+AE21+AF21+AG21</f>
        <v>533</v>
      </c>
      <c r="AH22" s="149">
        <f t="shared" ref="AH22:AO22" si="23">AE21+AF21+AG21+AH21</f>
        <v>410</v>
      </c>
      <c r="AI22" s="149">
        <f t="shared" si="23"/>
        <v>282</v>
      </c>
      <c r="AJ22" s="149">
        <f t="shared" si="23"/>
        <v>137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8.2164328657314628E-2</v>
      </c>
      <c r="E23" s="152"/>
      <c r="F23" s="152" t="s">
        <v>106</v>
      </c>
      <c r="G23" s="153">
        <f>DIRECCIONALIDAD!J29/100</f>
        <v>0.9178356713426854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4.3256997455470729E-2</v>
      </c>
      <c r="Q23" s="152"/>
      <c r="R23" s="152"/>
      <c r="S23" s="152"/>
      <c r="T23" s="152" t="s">
        <v>106</v>
      </c>
      <c r="U23" s="153">
        <f>DIRECCIONALIDAD!J32/100</f>
        <v>0.95674300254452926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5.3191489361702128E-2</v>
      </c>
      <c r="AG23" s="152"/>
      <c r="AH23" s="152"/>
      <c r="AI23" s="152"/>
      <c r="AJ23" s="152" t="s">
        <v>106</v>
      </c>
      <c r="AK23" s="153">
        <f>DIRECCIONALIDAD!J35/100</f>
        <v>0.94680851063829796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176.5</v>
      </c>
      <c r="C29" s="149">
        <f t="shared" ref="C29:K29" si="27">C13+C17+C21+C25</f>
        <v>186.5</v>
      </c>
      <c r="D29" s="149">
        <f t="shared" si="27"/>
        <v>158</v>
      </c>
      <c r="E29" s="149">
        <f t="shared" si="27"/>
        <v>171</v>
      </c>
      <c r="F29" s="149">
        <f t="shared" si="27"/>
        <v>147.5</v>
      </c>
      <c r="G29" s="149">
        <f t="shared" si="27"/>
        <v>110.5</v>
      </c>
      <c r="H29" s="149">
        <f t="shared" si="27"/>
        <v>169.5</v>
      </c>
      <c r="I29" s="149">
        <f t="shared" si="27"/>
        <v>147.5</v>
      </c>
      <c r="J29" s="149">
        <f t="shared" si="27"/>
        <v>163</v>
      </c>
      <c r="K29" s="149">
        <f t="shared" si="27"/>
        <v>154</v>
      </c>
      <c r="L29" s="150"/>
      <c r="M29" s="149">
        <f>M13+M17+M21+M25</f>
        <v>140.5</v>
      </c>
      <c r="N29" s="149">
        <f t="shared" ref="N29:AB29" si="28">N13+N17+N21+N25</f>
        <v>167</v>
      </c>
      <c r="O29" s="149">
        <f t="shared" si="28"/>
        <v>134.5</v>
      </c>
      <c r="P29" s="149">
        <f t="shared" si="28"/>
        <v>144.5</v>
      </c>
      <c r="Q29" s="149">
        <f t="shared" si="28"/>
        <v>166</v>
      </c>
      <c r="R29" s="149">
        <f t="shared" si="28"/>
        <v>174</v>
      </c>
      <c r="S29" s="149">
        <f t="shared" si="28"/>
        <v>144.5</v>
      </c>
      <c r="T29" s="149">
        <f t="shared" si="28"/>
        <v>125</v>
      </c>
      <c r="U29" s="149">
        <f t="shared" si="28"/>
        <v>127</v>
      </c>
      <c r="V29" s="149">
        <f t="shared" si="28"/>
        <v>117.5</v>
      </c>
      <c r="W29" s="149">
        <f t="shared" si="28"/>
        <v>117</v>
      </c>
      <c r="X29" s="149">
        <f t="shared" si="28"/>
        <v>138</v>
      </c>
      <c r="Y29" s="149">
        <f t="shared" si="28"/>
        <v>162</v>
      </c>
      <c r="Z29" s="149">
        <f t="shared" si="28"/>
        <v>156.5</v>
      </c>
      <c r="AA29" s="149">
        <f t="shared" si="28"/>
        <v>170.5</v>
      </c>
      <c r="AB29" s="149">
        <f t="shared" si="28"/>
        <v>126</v>
      </c>
      <c r="AC29" s="150"/>
      <c r="AD29" s="149">
        <f>AD13+AD17+AD21+AD25</f>
        <v>187</v>
      </c>
      <c r="AE29" s="149">
        <f t="shared" ref="AE29:AO29" si="29">AE13+AE17+AE21+AE25</f>
        <v>174.5</v>
      </c>
      <c r="AF29" s="149">
        <f t="shared" si="29"/>
        <v>193</v>
      </c>
      <c r="AG29" s="149">
        <f t="shared" si="29"/>
        <v>172.5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692</v>
      </c>
      <c r="F30" s="149">
        <f t="shared" ref="F30:K30" si="30">C29+D29+E29+F29</f>
        <v>663</v>
      </c>
      <c r="G30" s="149">
        <f t="shared" si="30"/>
        <v>587</v>
      </c>
      <c r="H30" s="149">
        <f t="shared" si="30"/>
        <v>598.5</v>
      </c>
      <c r="I30" s="149">
        <f t="shared" si="30"/>
        <v>575</v>
      </c>
      <c r="J30" s="149">
        <f t="shared" si="30"/>
        <v>590.5</v>
      </c>
      <c r="K30" s="149">
        <f t="shared" si="30"/>
        <v>634</v>
      </c>
      <c r="L30" s="150"/>
      <c r="M30" s="149"/>
      <c r="N30" s="149"/>
      <c r="O30" s="149"/>
      <c r="P30" s="149">
        <f>M29+N29+O29+P29</f>
        <v>586.5</v>
      </c>
      <c r="Q30" s="149">
        <f t="shared" ref="Q30:AB30" si="31">N29+O29+P29+Q29</f>
        <v>612</v>
      </c>
      <c r="R30" s="149">
        <f t="shared" si="31"/>
        <v>619</v>
      </c>
      <c r="S30" s="149">
        <f t="shared" si="31"/>
        <v>629</v>
      </c>
      <c r="T30" s="149">
        <f t="shared" si="31"/>
        <v>609.5</v>
      </c>
      <c r="U30" s="149">
        <f t="shared" si="31"/>
        <v>570.5</v>
      </c>
      <c r="V30" s="149">
        <f t="shared" si="31"/>
        <v>514</v>
      </c>
      <c r="W30" s="149">
        <f t="shared" si="31"/>
        <v>486.5</v>
      </c>
      <c r="X30" s="149">
        <f t="shared" si="31"/>
        <v>499.5</v>
      </c>
      <c r="Y30" s="149">
        <f t="shared" si="31"/>
        <v>534.5</v>
      </c>
      <c r="Z30" s="149">
        <f t="shared" si="31"/>
        <v>573.5</v>
      </c>
      <c r="AA30" s="149">
        <f t="shared" si="31"/>
        <v>627</v>
      </c>
      <c r="AB30" s="149">
        <f t="shared" si="31"/>
        <v>615</v>
      </c>
      <c r="AC30" s="150"/>
      <c r="AD30" s="149"/>
      <c r="AE30" s="149"/>
      <c r="AF30" s="149"/>
      <c r="AG30" s="149">
        <f>AD29+AE29+AF29+AG29</f>
        <v>727</v>
      </c>
      <c r="AH30" s="149">
        <f t="shared" ref="AH30:AO30" si="32">AE29+AF29+AG29+AH29</f>
        <v>540</v>
      </c>
      <c r="AI30" s="149">
        <f t="shared" si="32"/>
        <v>365.5</v>
      </c>
      <c r="AJ30" s="149">
        <f t="shared" si="32"/>
        <v>172.5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2020-07-02T17:17:07Z</dcterms:modified>
</cp:coreProperties>
</file>