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DIRECTO" sheetId="4684" r:id="rId1"/>
    <sheet name="DERECHA" sheetId="4686" r:id="rId2"/>
    <sheet name="IZQUIERDA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1">DERECHA!$A$1:$U$58</definedName>
    <definedName name="_xlnm.Print_Area" localSheetId="0">DIRECTO!$A$1:$U$58</definedName>
    <definedName name="_xlnm.Print_Area" localSheetId="3">'G-Totales'!$A$1:$U$58</definedName>
    <definedName name="_xlnm.Print_Area" localSheetId="2">IZQUIERDA!$A$1:$U$58</definedName>
  </definedNames>
  <calcPr calcId="145621"/>
</workbook>
</file>

<file path=xl/calcChain.xml><?xml version="1.0" encoding="utf-8"?>
<calcChain xmlns="http://schemas.openxmlformats.org/spreadsheetml/2006/main"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T17" i="4681" s="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AL26" i="4688" s="1"/>
  <c r="BZ18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V18" i="4688" l="1"/>
  <c r="BK17" i="4688" s="1"/>
  <c r="AN26" i="4688"/>
  <c r="CB18" i="4688" s="1"/>
  <c r="AH22" i="4688"/>
  <c r="BV19" i="4688" s="1"/>
  <c r="AL22" i="4688"/>
  <c r="BZ19" i="4688" s="1"/>
  <c r="T18" i="4688"/>
  <c r="BI17" i="4688" s="1"/>
  <c r="X18" i="4688"/>
  <c r="BM17" i="4688" s="1"/>
  <c r="AO22" i="4688"/>
  <c r="CC19" i="4688" s="1"/>
  <c r="AM22" i="4688"/>
  <c r="CA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L30" i="4688" s="1"/>
  <c r="BZ20" i="4688" s="1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30" i="4688" s="1"/>
  <c r="BY20" i="4688" s="1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M30" i="4688"/>
  <c r="CA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H30" i="4688" l="1"/>
  <c r="BV20" i="4688" s="1"/>
  <c r="U23" i="4684"/>
  <c r="Z30" i="4688"/>
  <c r="BO20" i="4688" s="1"/>
  <c r="W30" i="4688"/>
  <c r="BL20" i="4688" s="1"/>
  <c r="R30" i="4688"/>
  <c r="BG20" i="4688" s="1"/>
  <c r="I30" i="4688"/>
  <c r="AY20" i="4688" s="1"/>
  <c r="H30" i="4688"/>
  <c r="AX20" i="4688" s="1"/>
  <c r="AJ30" i="4688"/>
  <c r="BX20" i="4688" s="1"/>
  <c r="AI30" i="4688"/>
  <c r="BW20" i="4688" s="1"/>
  <c r="AO30" i="4688"/>
  <c r="CC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<sst xmlns="http://schemas.openxmlformats.org/spreadsheetml/2006/main" count="650" uniqueCount="151">
  <si>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</si>
  <si>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</si>
  <si>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</si>
  <si>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</si>
  <si>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</si>
  <si>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</si>
  <si>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</si>
  <si>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</si>
  <si>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</si>
  <si>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</si>
  <si>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</si>
  <si>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</si>
  <si>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</si>
  <si>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</si>
  <si>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</si>
  <si>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</si>
  <si>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</si>
  <si>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</si>
  <si>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</si>
  <si>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</si>
  <si>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</si>
  <si>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</si>
  <si>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</si>
  <si>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</si>
  <si>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</si>
  <si>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</si>
  <si>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</si>
  <si>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</si>
  <si>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</si>
  <si>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</si>
  <si>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</si>
  <si>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</si>
  <si>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</si>
  <si>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</si>
  <si>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</si>
  <si>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</si>
  <si>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</si>
  <si>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</si>
  <si>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</si>
  <si>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</si>
  <si>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</si>
  <si>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</si>
  <si>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</si>
  <si>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</si>
  <si>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</si>
  <si>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</si>
  <si>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</si>
  <si>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</si>
  <si>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</si>
  <si>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</si>
  <si>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</si>
  <si>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</si>
  <si>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</si>
  <si>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</si>
  <si>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</si>
  <si>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</si>
  <si>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</si>
  <si>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</si>
  <si>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</si>
  <si>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</si>
  <si>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</si>
  <si>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</si>
  <si>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</si>
  <si>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</si>
  <si>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</si>
  <si>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</si>
  <si>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</si>
  <si>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</si>
  <si>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</si>
  <si>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</si>
  <si>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</si>
  <si>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</si>
  <si>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</si>
  <si>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</si>
  <si>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</si>
  <si>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</si>
  <si>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</si>
  <si>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</si>
  <si>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</si>
  <si>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</si>
  <si>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</si>
  <si>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</si>
  <si>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</si>
  <si>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</si>
  <si>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</si>
  <si>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</si>
  <si>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</si>
  <si>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</si>
  <si>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</si>
  <si>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</si>
  <si>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</si>
  <si>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</si>
  <si>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</si>
  <si>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</si>
  <si>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</si>
  <si>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</si>
  <si>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</si>
  <si>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</si>
  <si>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</si>
  <si>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</si>
  <si>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</si>
  <si>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</si>
  <si>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</si>
  <si>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</si>
  <si>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</si>
  <si>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</si>
  <si>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</si>
  <si>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</si>
  <si>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</si>
  <si>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</si>
  <si>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</si>
  <si>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</si>
  <si>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</si>
  <si>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</si>
  <si>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</si>
  <si>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</si>
  <si>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</si>
  <si>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</si>
  <si>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</si>
  <si>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</si>
  <si>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</si>
  <si>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</si>
  <si>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</si>
  <si>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</si>
  <si>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</si>
  <si>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</si>
  <si>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</si>
  <si>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</si>
  <si>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</si>
  <si>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</si>
  <si>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</si>
  <si>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</si>
  <si>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</si>
  <si>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</si>
  <si>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</si>
  <si>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</si>
  <si>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</si>
  <si>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</si>
  <si>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</si>
  <si>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</si>
  <si>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</si>
  <si>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</si>
  <si>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</si>
  <si>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</si>
  <si>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</si>
  <si>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</si>
  <si>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32 - CR 40</t>
  </si>
  <si>
    <t>(S-N)DIRECTO</t>
  </si>
  <si>
    <t>ADOLFREDO FLOREZ</t>
  </si>
  <si>
    <t>(S-N)DERECHA</t>
  </si>
  <si>
    <t>(N-S)IZQUIERDA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</si>
</sst>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DIRECTO!$A$10:$A$19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DIRECTO!$F$10:$F$19</c:f>
              <c:numCache>
                <c:formatCode>0</c:formatCode>
                <c:ptCount val="10"/>
                <c:pt idx="0">
                  <c:v>1</c:v>
                </c:pt>
                <c:pt idx="1">
                  <c:v>5.5</c:v>
                </c:pt>
                <c:pt idx="2">
                  <c:v>12.5</c:v>
                </c:pt>
                <c:pt idx="3">
                  <c:v>11.5</c:v>
                </c:pt>
                <c:pt idx="4">
                  <c:v>8.5</c:v>
                </c:pt>
                <c:pt idx="5">
                  <c:v>6</c:v>
                </c:pt>
                <c:pt idx="6">
                  <c:v>7.5</c:v>
                </c:pt>
                <c:pt idx="7">
                  <c:v>10.5</c:v>
                </c:pt>
                <c:pt idx="8">
                  <c:v>17</c:v>
                </c:pt>
                <c:pt idx="9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402048"/>
        <c:axId val="74412416"/>
      </c:barChart>
      <c:catAx>
        <c:axId val="7440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41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412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402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19.5</c:v>
                </c:pt>
                <c:pt idx="1">
                  <c:v>22.5</c:v>
                </c:pt>
                <c:pt idx="2">
                  <c:v>33.5</c:v>
                </c:pt>
                <c:pt idx="3">
                  <c:v>26</c:v>
                </c:pt>
                <c:pt idx="4">
                  <c:v>24</c:v>
                </c:pt>
                <c:pt idx="5">
                  <c:v>30.5</c:v>
                </c:pt>
                <c:pt idx="6">
                  <c:v>28</c:v>
                </c:pt>
                <c:pt idx="7">
                  <c:v>33.5</c:v>
                </c:pt>
                <c:pt idx="8">
                  <c:v>40</c:v>
                </c:pt>
                <c:pt idx="9">
                  <c:v>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820416"/>
        <c:axId val="75822592"/>
      </c:barChart>
      <c:catAx>
        <c:axId val="7582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2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822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20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27.5</c:v>
                </c:pt>
                <c:pt idx="1">
                  <c:v>36.5</c:v>
                </c:pt>
                <c:pt idx="2">
                  <c:v>26</c:v>
                </c:pt>
                <c:pt idx="3">
                  <c:v>24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282944"/>
        <c:axId val="81317888"/>
      </c:barChart>
      <c:catAx>
        <c:axId val="8128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31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317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28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18</c:v>
                </c:pt>
                <c:pt idx="1">
                  <c:v>23.5</c:v>
                </c:pt>
                <c:pt idx="2">
                  <c:v>27</c:v>
                </c:pt>
                <c:pt idx="3">
                  <c:v>21</c:v>
                </c:pt>
                <c:pt idx="4">
                  <c:v>31</c:v>
                </c:pt>
                <c:pt idx="5">
                  <c:v>27</c:v>
                </c:pt>
                <c:pt idx="6">
                  <c:v>17</c:v>
                </c:pt>
                <c:pt idx="7">
                  <c:v>21</c:v>
                </c:pt>
                <c:pt idx="8">
                  <c:v>23</c:v>
                </c:pt>
                <c:pt idx="9">
                  <c:v>14.5</c:v>
                </c:pt>
                <c:pt idx="10">
                  <c:v>27.5</c:v>
                </c:pt>
                <c:pt idx="11">
                  <c:v>31</c:v>
                </c:pt>
                <c:pt idx="12">
                  <c:v>22</c:v>
                </c:pt>
                <c:pt idx="13">
                  <c:v>32.5</c:v>
                </c:pt>
                <c:pt idx="14">
                  <c:v>29.5</c:v>
                </c:pt>
                <c:pt idx="15">
                  <c:v>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486208"/>
        <c:axId val="81488128"/>
      </c:barChart>
      <c:catAx>
        <c:axId val="8148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48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488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486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30.5</c:v>
                </c:pt>
                <c:pt idx="4">
                  <c:v>38</c:v>
                </c:pt>
                <c:pt idx="5">
                  <c:v>38.5</c:v>
                </c:pt>
                <c:pt idx="6">
                  <c:v>33.5</c:v>
                </c:pt>
                <c:pt idx="7">
                  <c:v>32.5</c:v>
                </c:pt>
                <c:pt idx="8">
                  <c:v>41</c:v>
                </c:pt>
                <c:pt idx="9">
                  <c:v>42.5</c:v>
                </c:pt>
                <c:pt idx="13">
                  <c:v>19</c:v>
                </c:pt>
                <c:pt idx="14">
                  <c:v>18.5</c:v>
                </c:pt>
                <c:pt idx="15">
                  <c:v>20</c:v>
                </c:pt>
                <c:pt idx="16">
                  <c:v>19.5</c:v>
                </c:pt>
                <c:pt idx="17">
                  <c:v>23.5</c:v>
                </c:pt>
                <c:pt idx="18">
                  <c:v>20</c:v>
                </c:pt>
                <c:pt idx="19">
                  <c:v>14.5</c:v>
                </c:pt>
                <c:pt idx="20">
                  <c:v>16</c:v>
                </c:pt>
                <c:pt idx="21">
                  <c:v>15</c:v>
                </c:pt>
                <c:pt idx="22">
                  <c:v>17.5</c:v>
                </c:pt>
                <c:pt idx="23">
                  <c:v>28</c:v>
                </c:pt>
                <c:pt idx="24">
                  <c:v>30.5</c:v>
                </c:pt>
                <c:pt idx="25">
                  <c:v>30.5</c:v>
                </c:pt>
                <c:pt idx="29">
                  <c:v>30.5</c:v>
                </c:pt>
                <c:pt idx="30">
                  <c:v>26.5</c:v>
                </c:pt>
                <c:pt idx="31">
                  <c:v>14</c:v>
                </c:pt>
                <c:pt idx="32">
                  <c:v>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13.5</c:v>
                </c:pt>
                <c:pt idx="4">
                  <c:v>14</c:v>
                </c:pt>
                <c:pt idx="5">
                  <c:v>19.5</c:v>
                </c:pt>
                <c:pt idx="6">
                  <c:v>25</c:v>
                </c:pt>
                <c:pt idx="7">
                  <c:v>27</c:v>
                </c:pt>
                <c:pt idx="8">
                  <c:v>38</c:v>
                </c:pt>
                <c:pt idx="9">
                  <c:v>36.5</c:v>
                </c:pt>
                <c:pt idx="13">
                  <c:v>22</c:v>
                </c:pt>
                <c:pt idx="14">
                  <c:v>29.5</c:v>
                </c:pt>
                <c:pt idx="15">
                  <c:v>34</c:v>
                </c:pt>
                <c:pt idx="16">
                  <c:v>29.5</c:v>
                </c:pt>
                <c:pt idx="17">
                  <c:v>27.5</c:v>
                </c:pt>
                <c:pt idx="18">
                  <c:v>23</c:v>
                </c:pt>
                <c:pt idx="19">
                  <c:v>17</c:v>
                </c:pt>
                <c:pt idx="20">
                  <c:v>20.5</c:v>
                </c:pt>
                <c:pt idx="21">
                  <c:v>27.5</c:v>
                </c:pt>
                <c:pt idx="22">
                  <c:v>26.5</c:v>
                </c:pt>
                <c:pt idx="23">
                  <c:v>30</c:v>
                </c:pt>
                <c:pt idx="24">
                  <c:v>35.5</c:v>
                </c:pt>
                <c:pt idx="25">
                  <c:v>31.5</c:v>
                </c:pt>
                <c:pt idx="29">
                  <c:v>27.5</c:v>
                </c:pt>
                <c:pt idx="30">
                  <c:v>19.5</c:v>
                </c:pt>
                <c:pt idx="31">
                  <c:v>13</c:v>
                </c:pt>
                <c:pt idx="32">
                  <c:v>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57.5</c:v>
                </c:pt>
                <c:pt idx="4">
                  <c:v>54</c:v>
                </c:pt>
                <c:pt idx="5">
                  <c:v>56</c:v>
                </c:pt>
                <c:pt idx="6">
                  <c:v>50</c:v>
                </c:pt>
                <c:pt idx="7">
                  <c:v>56.5</c:v>
                </c:pt>
                <c:pt idx="8">
                  <c:v>53</c:v>
                </c:pt>
                <c:pt idx="9">
                  <c:v>49</c:v>
                </c:pt>
                <c:pt idx="13">
                  <c:v>48.5</c:v>
                </c:pt>
                <c:pt idx="14">
                  <c:v>54.5</c:v>
                </c:pt>
                <c:pt idx="15">
                  <c:v>52</c:v>
                </c:pt>
                <c:pt idx="16">
                  <c:v>47</c:v>
                </c:pt>
                <c:pt idx="17">
                  <c:v>45</c:v>
                </c:pt>
                <c:pt idx="18">
                  <c:v>45</c:v>
                </c:pt>
                <c:pt idx="19">
                  <c:v>44</c:v>
                </c:pt>
                <c:pt idx="20">
                  <c:v>49.5</c:v>
                </c:pt>
                <c:pt idx="21">
                  <c:v>53.5</c:v>
                </c:pt>
                <c:pt idx="22">
                  <c:v>51</c:v>
                </c:pt>
                <c:pt idx="23">
                  <c:v>55</c:v>
                </c:pt>
                <c:pt idx="24">
                  <c:v>49</c:v>
                </c:pt>
                <c:pt idx="25">
                  <c:v>51</c:v>
                </c:pt>
                <c:pt idx="29">
                  <c:v>56</c:v>
                </c:pt>
                <c:pt idx="30">
                  <c:v>40.5</c:v>
                </c:pt>
                <c:pt idx="31">
                  <c:v>23</c:v>
                </c:pt>
                <c:pt idx="32">
                  <c:v>11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101.5</c:v>
                </c:pt>
                <c:pt idx="4">
                  <c:v>106</c:v>
                </c:pt>
                <c:pt idx="5">
                  <c:v>114</c:v>
                </c:pt>
                <c:pt idx="6">
                  <c:v>108.5</c:v>
                </c:pt>
                <c:pt idx="7">
                  <c:v>116</c:v>
                </c:pt>
                <c:pt idx="8">
                  <c:v>132</c:v>
                </c:pt>
                <c:pt idx="9">
                  <c:v>128</c:v>
                </c:pt>
                <c:pt idx="13">
                  <c:v>89.5</c:v>
                </c:pt>
                <c:pt idx="14">
                  <c:v>102.5</c:v>
                </c:pt>
                <c:pt idx="15">
                  <c:v>106</c:v>
                </c:pt>
                <c:pt idx="16">
                  <c:v>96</c:v>
                </c:pt>
                <c:pt idx="17">
                  <c:v>96</c:v>
                </c:pt>
                <c:pt idx="18">
                  <c:v>88</c:v>
                </c:pt>
                <c:pt idx="19">
                  <c:v>75.5</c:v>
                </c:pt>
                <c:pt idx="20">
                  <c:v>86</c:v>
                </c:pt>
                <c:pt idx="21">
                  <c:v>96</c:v>
                </c:pt>
                <c:pt idx="22">
                  <c:v>95</c:v>
                </c:pt>
                <c:pt idx="23">
                  <c:v>113</c:v>
                </c:pt>
                <c:pt idx="24">
                  <c:v>115</c:v>
                </c:pt>
                <c:pt idx="25">
                  <c:v>113</c:v>
                </c:pt>
                <c:pt idx="29">
                  <c:v>114</c:v>
                </c:pt>
                <c:pt idx="30">
                  <c:v>86.5</c:v>
                </c:pt>
                <c:pt idx="31">
                  <c:v>50</c:v>
                </c:pt>
                <c:pt idx="32">
                  <c:v>24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112192"/>
        <c:axId val="73113984"/>
      </c:lineChart>
      <c:catAx>
        <c:axId val="731121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11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1139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1121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DIRECTO!$O$10:$O$21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DIRECTO!$T$10:$T$21</c:f>
              <c:numCache>
                <c:formatCode>0</c:formatCode>
                <c:ptCount val="12"/>
                <c:pt idx="0">
                  <c:v>4</c:v>
                </c:pt>
                <c:pt idx="1">
                  <c:v>12.5</c:v>
                </c:pt>
                <c:pt idx="2">
                  <c:v>8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322688"/>
        <c:axId val="74324608"/>
      </c:barChart>
      <c:catAx>
        <c:axId val="7432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32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324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322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DIRECTO!$W$37:$W$52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(DIRECTO!$F$20:$F$22,DIRECTO!$M$10:$M$22)</c:f>
              <c:numCache>
                <c:formatCode>0</c:formatCode>
                <c:ptCount val="16"/>
                <c:pt idx="0">
                  <c:v>6.5</c:v>
                </c:pt>
                <c:pt idx="1">
                  <c:v>5.5</c:v>
                </c:pt>
                <c:pt idx="2">
                  <c:v>5</c:v>
                </c:pt>
                <c:pt idx="3">
                  <c:v>2</c:v>
                </c:pt>
                <c:pt idx="4">
                  <c:v>6</c:v>
                </c:pt>
                <c:pt idx="5">
                  <c:v>7</c:v>
                </c:pt>
                <c:pt idx="6">
                  <c:v>4.5</c:v>
                </c:pt>
                <c:pt idx="7">
                  <c:v>6</c:v>
                </c:pt>
                <c:pt idx="8">
                  <c:v>2.5</c:v>
                </c:pt>
                <c:pt idx="9">
                  <c:v>1.5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12</c:v>
                </c:pt>
                <c:pt idx="14">
                  <c:v>8.5</c:v>
                </c:pt>
                <c:pt idx="15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341376"/>
        <c:axId val="74372224"/>
      </c:barChart>
      <c:catAx>
        <c:axId val="7434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37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372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34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DERECHA!$A$10:$A$19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DERECHA!$F$10:$F$19</c:f>
              <c:numCache>
                <c:formatCode>0</c:formatCode>
                <c:ptCount val="10"/>
                <c:pt idx="0">
                  <c:v>4.5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8.5</c:v>
                </c:pt>
                <c:pt idx="6">
                  <c:v>8.5</c:v>
                </c:pt>
                <c:pt idx="7">
                  <c:v>5</c:v>
                </c:pt>
                <c:pt idx="8">
                  <c:v>16</c:v>
                </c:pt>
                <c:pt idx="9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142656"/>
        <c:axId val="75144576"/>
      </c:barChart>
      <c:catAx>
        <c:axId val="7514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4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144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42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DERECHA!$O$10:$O$21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DERECHA!$T$10:$T$21</c:f>
              <c:numCache>
                <c:formatCode>0</c:formatCode>
                <c:ptCount val="12"/>
                <c:pt idx="0">
                  <c:v>8</c:v>
                </c:pt>
                <c:pt idx="1">
                  <c:v>6.5</c:v>
                </c:pt>
                <c:pt idx="2">
                  <c:v>6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190272"/>
        <c:axId val="75192192"/>
      </c:barChart>
      <c:catAx>
        <c:axId val="7519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9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192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90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DERECHA!$W$37:$W$52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(DERECHA!$F$20:$F$22,DERECHA!$M$10:$M$22)</c:f>
              <c:numCache>
                <c:formatCode>0</c:formatCode>
                <c:ptCount val="16"/>
                <c:pt idx="0">
                  <c:v>2</c:v>
                </c:pt>
                <c:pt idx="1">
                  <c:v>5.5</c:v>
                </c:pt>
                <c:pt idx="2">
                  <c:v>8.5</c:v>
                </c:pt>
                <c:pt idx="3">
                  <c:v>6</c:v>
                </c:pt>
                <c:pt idx="4">
                  <c:v>9.5</c:v>
                </c:pt>
                <c:pt idx="5">
                  <c:v>10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7.5</c:v>
                </c:pt>
                <c:pt idx="11">
                  <c:v>11</c:v>
                </c:pt>
                <c:pt idx="12">
                  <c:v>4</c:v>
                </c:pt>
                <c:pt idx="13">
                  <c:v>7.5</c:v>
                </c:pt>
                <c:pt idx="14">
                  <c:v>13</c:v>
                </c:pt>
                <c:pt idx="15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231616"/>
        <c:axId val="75233536"/>
      </c:barChart>
      <c:catAx>
        <c:axId val="7523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3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233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3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IZQUIERDA!$A$10:$A$19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IZQUIERDA!$F$10:$F$19</c:f>
              <c:numCache>
                <c:formatCode>0</c:formatCode>
                <c:ptCount val="10"/>
                <c:pt idx="0">
                  <c:v>14</c:v>
                </c:pt>
                <c:pt idx="1">
                  <c:v>14</c:v>
                </c:pt>
                <c:pt idx="2">
                  <c:v>18</c:v>
                </c:pt>
                <c:pt idx="3">
                  <c:v>11.5</c:v>
                </c:pt>
                <c:pt idx="4">
                  <c:v>10.5</c:v>
                </c:pt>
                <c:pt idx="5">
                  <c:v>16</c:v>
                </c:pt>
                <c:pt idx="6">
                  <c:v>12</c:v>
                </c:pt>
                <c:pt idx="7">
                  <c:v>18</c:v>
                </c:pt>
                <c:pt idx="8">
                  <c:v>7</c:v>
                </c:pt>
                <c:pt idx="9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458816"/>
        <c:axId val="75469184"/>
      </c:barChart>
      <c:catAx>
        <c:axId val="7545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6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469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58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IZQUIERDA!$O$10:$O$21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IZQUIERDA!$T$10:$T$21</c:f>
              <c:numCache>
                <c:formatCode>0</c:formatCode>
                <c:ptCount val="12"/>
                <c:pt idx="0">
                  <c:v>15.5</c:v>
                </c:pt>
                <c:pt idx="1">
                  <c:v>17.5</c:v>
                </c:pt>
                <c:pt idx="2">
                  <c:v>12</c:v>
                </c:pt>
                <c:pt idx="3">
                  <c:v>11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208064"/>
        <c:axId val="81209984"/>
      </c:barChart>
      <c:catAx>
        <c:axId val="8120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20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209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20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IZQUIERDA!$W$37:$W$52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(IZQUIERDA!$F$20:$F$22,IZQUIERDA!$M$10:$M$22)</c:f>
              <c:numCache>
                <c:formatCode>0</c:formatCode>
                <c:ptCount val="16"/>
                <c:pt idx="0">
                  <c:v>9.5</c:v>
                </c:pt>
                <c:pt idx="1">
                  <c:v>12.5</c:v>
                </c:pt>
                <c:pt idx="2">
                  <c:v>13.5</c:v>
                </c:pt>
                <c:pt idx="3">
                  <c:v>13</c:v>
                </c:pt>
                <c:pt idx="4">
                  <c:v>15.5</c:v>
                </c:pt>
                <c:pt idx="5">
                  <c:v>10</c:v>
                </c:pt>
                <c:pt idx="6">
                  <c:v>8.5</c:v>
                </c:pt>
                <c:pt idx="7">
                  <c:v>11</c:v>
                </c:pt>
                <c:pt idx="8">
                  <c:v>15.5</c:v>
                </c:pt>
                <c:pt idx="9">
                  <c:v>9</c:v>
                </c:pt>
                <c:pt idx="10">
                  <c:v>14</c:v>
                </c:pt>
                <c:pt idx="11">
                  <c:v>15</c:v>
                </c:pt>
                <c:pt idx="12">
                  <c:v>13</c:v>
                </c:pt>
                <c:pt idx="13">
                  <c:v>13</c:v>
                </c:pt>
                <c:pt idx="14">
                  <c:v>8</c:v>
                </c:pt>
                <c:pt idx="15">
                  <c:v>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241216"/>
        <c:axId val="81243136"/>
      </c:barChart>
      <c:catAx>
        <c:axId val="8124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24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24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24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4" sqref="W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">
        <v>146</v>
      </c>
      <c r="E5" s="184"/>
      <c r="F5" s="184"/>
      <c r="G5" s="184"/>
      <c r="H5" s="184"/>
      <c r="I5" s="178" t="s">
        <v>53</v>
      </c>
      <c r="J5" s="178"/>
      <c r="K5" s="178"/>
      <c r="L5" s="185">
        <v>3240</v>
      </c>
      <c r="M5" s="185"/>
      <c r="N5" s="185"/>
      <c r="O5" s="12"/>
      <c r="P5" s="178" t="s">
        <v>57</v>
      </c>
      <c r="Q5" s="178"/>
      <c r="R5" s="178"/>
      <c r="S5" s="183" t="s">
        <v>147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148</v>
      </c>
      <c r="E6" s="187"/>
      <c r="F6" s="187"/>
      <c r="G6" s="187"/>
      <c r="H6" s="187"/>
      <c r="I6" s="178" t="s">
        <v>59</v>
      </c>
      <c r="J6" s="178"/>
      <c r="K6" s="178"/>
      <c r="L6" s="180"/>
      <c r="M6" s="180"/>
      <c r="N6" s="180"/>
      <c r="O6" s="42"/>
      <c r="P6" s="178" t="s">
        <v>58</v>
      </c>
      <c r="Q6" s="178"/>
      <c r="R6" s="178"/>
      <c r="S6" s="181">
        <v>44083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0</v>
      </c>
      <c r="C10" s="46">
        <v>1</v>
      </c>
      <c r="D10" s="46">
        <v>0</v>
      </c>
      <c r="E10" s="46">
        <v>0</v>
      </c>
      <c r="F10" s="6">
        <f t="shared" ref="F10:F22" si="0">B10*0.5+C10*1+D10*2+E10*2.5</f>
        <v>1</v>
      </c>
      <c r="G10" s="2"/>
      <c r="H10" s="19" t="s">
        <v>4</v>
      </c>
      <c r="I10" s="46">
        <v>0</v>
      </c>
      <c r="J10" s="46">
        <v>2</v>
      </c>
      <c r="K10" s="46">
        <v>0</v>
      </c>
      <c r="L10" s="46">
        <v>0</v>
      </c>
      <c r="M10" s="6">
        <f t="shared" ref="M10:M22" si="1">I10*0.5+J10*1+K10*2+L10*2.5</f>
        <v>2</v>
      </c>
      <c r="N10" s="9">
        <f>F20+F21+F22+M10</f>
        <v>19</v>
      </c>
      <c r="O10" s="19" t="s">
        <v>43</v>
      </c>
      <c r="P10" s="46">
        <v>0</v>
      </c>
      <c r="Q10" s="46">
        <v>4</v>
      </c>
      <c r="R10" s="46">
        <v>0</v>
      </c>
      <c r="S10" s="46">
        <v>0</v>
      </c>
      <c r="T10" s="6">
        <f t="shared" ref="T10:T21" si="2">P10*0.5+Q10*1+R10*2+S10*2.5</f>
        <v>4</v>
      </c>
      <c r="U10" s="10"/>
      <c r="AB10" s="1"/>
    </row>
    <row r="11" spans="1:28" ht="24" customHeight="1" x14ac:dyDescent="0.2">
      <c r="A11" s="18" t="s">
        <v>14</v>
      </c>
      <c r="B11" s="46">
        <v>0</v>
      </c>
      <c r="C11" s="46">
        <v>3</v>
      </c>
      <c r="D11" s="46">
        <v>0</v>
      </c>
      <c r="E11" s="46">
        <v>1</v>
      </c>
      <c r="F11" s="6">
        <f t="shared" si="0"/>
        <v>5.5</v>
      </c>
      <c r="G11" s="2"/>
      <c r="H11" s="19" t="s">
        <v>5</v>
      </c>
      <c r="I11" s="46">
        <v>2</v>
      </c>
      <c r="J11" s="46">
        <v>5</v>
      </c>
      <c r="K11" s="46">
        <v>0</v>
      </c>
      <c r="L11" s="46">
        <v>0</v>
      </c>
      <c r="M11" s="6">
        <f t="shared" si="1"/>
        <v>6</v>
      </c>
      <c r="N11" s="9">
        <f>F21+F22+M10+M11</f>
        <v>18.5</v>
      </c>
      <c r="O11" s="19" t="s">
        <v>44</v>
      </c>
      <c r="P11" s="46">
        <v>0</v>
      </c>
      <c r="Q11" s="46">
        <v>10</v>
      </c>
      <c r="R11" s="46">
        <v>0</v>
      </c>
      <c r="S11" s="46">
        <v>1</v>
      </c>
      <c r="T11" s="6">
        <f t="shared" si="2"/>
        <v>12.5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11</v>
      </c>
      <c r="D12" s="46">
        <v>0</v>
      </c>
      <c r="E12" s="46">
        <v>0</v>
      </c>
      <c r="F12" s="6">
        <f t="shared" si="0"/>
        <v>12.5</v>
      </c>
      <c r="G12" s="2"/>
      <c r="H12" s="19" t="s">
        <v>6</v>
      </c>
      <c r="I12" s="46">
        <v>2</v>
      </c>
      <c r="J12" s="46">
        <v>6</v>
      </c>
      <c r="K12" s="46">
        <v>0</v>
      </c>
      <c r="L12" s="46">
        <v>0</v>
      </c>
      <c r="M12" s="6">
        <f t="shared" si="1"/>
        <v>7</v>
      </c>
      <c r="N12" s="2">
        <f>F22+M10+M11+M12</f>
        <v>20</v>
      </c>
      <c r="O12" s="19" t="s">
        <v>32</v>
      </c>
      <c r="P12" s="46">
        <v>2</v>
      </c>
      <c r="Q12" s="46">
        <v>7</v>
      </c>
      <c r="R12" s="46">
        <v>0</v>
      </c>
      <c r="S12" s="46">
        <v>0</v>
      </c>
      <c r="T12" s="6">
        <f t="shared" si="2"/>
        <v>8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9</v>
      </c>
      <c r="D13" s="46">
        <v>0</v>
      </c>
      <c r="E13" s="46">
        <v>0</v>
      </c>
      <c r="F13" s="6">
        <f t="shared" si="0"/>
        <v>11.5</v>
      </c>
      <c r="G13" s="2">
        <f t="shared" ref="G13:G19" si="3">F10+F11+F12+F13</f>
        <v>30.5</v>
      </c>
      <c r="H13" s="19" t="s">
        <v>7</v>
      </c>
      <c r="I13" s="46">
        <v>1</v>
      </c>
      <c r="J13" s="46">
        <v>4</v>
      </c>
      <c r="K13" s="46">
        <v>0</v>
      </c>
      <c r="L13" s="46">
        <v>0</v>
      </c>
      <c r="M13" s="6">
        <f t="shared" si="1"/>
        <v>4.5</v>
      </c>
      <c r="N13" s="2">
        <f t="shared" ref="N13:N18" si="4">M10+M11+M12+M13</f>
        <v>19.5</v>
      </c>
      <c r="O13" s="19" t="s">
        <v>33</v>
      </c>
      <c r="P13" s="46">
        <v>2</v>
      </c>
      <c r="Q13" s="46">
        <v>5</v>
      </c>
      <c r="R13" s="46">
        <v>0</v>
      </c>
      <c r="S13" s="46">
        <v>0</v>
      </c>
      <c r="T13" s="6">
        <f t="shared" si="2"/>
        <v>6</v>
      </c>
      <c r="U13" s="2">
        <f t="shared" ref="U13:U21" si="5">T10+T11+T12+T13</f>
        <v>30.5</v>
      </c>
      <c r="AB13" s="81">
        <v>212.5</v>
      </c>
    </row>
    <row r="14" spans="1:28" ht="24" customHeight="1" x14ac:dyDescent="0.2">
      <c r="A14" s="18" t="s">
        <v>21</v>
      </c>
      <c r="B14" s="46">
        <v>3</v>
      </c>
      <c r="C14" s="46">
        <v>7</v>
      </c>
      <c r="D14" s="46">
        <v>0</v>
      </c>
      <c r="E14" s="46">
        <v>0</v>
      </c>
      <c r="F14" s="6">
        <f t="shared" si="0"/>
        <v>8.5</v>
      </c>
      <c r="G14" s="2">
        <f t="shared" si="3"/>
        <v>38</v>
      </c>
      <c r="H14" s="19" t="s">
        <v>9</v>
      </c>
      <c r="I14" s="46">
        <v>0</v>
      </c>
      <c r="J14" s="46">
        <v>6</v>
      </c>
      <c r="K14" s="46">
        <v>0</v>
      </c>
      <c r="L14" s="46">
        <v>0</v>
      </c>
      <c r="M14" s="6">
        <f t="shared" si="1"/>
        <v>6</v>
      </c>
      <c r="N14" s="2">
        <f t="shared" si="4"/>
        <v>23.5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26.5</v>
      </c>
      <c r="AB14" s="81">
        <v>226</v>
      </c>
    </row>
    <row r="15" spans="1:28" ht="24" customHeight="1" x14ac:dyDescent="0.2">
      <c r="A15" s="18" t="s">
        <v>23</v>
      </c>
      <c r="B15" s="46">
        <v>0</v>
      </c>
      <c r="C15" s="46">
        <v>6</v>
      </c>
      <c r="D15" s="46">
        <v>0</v>
      </c>
      <c r="E15" s="46">
        <v>0</v>
      </c>
      <c r="F15" s="6">
        <f t="shared" si="0"/>
        <v>6</v>
      </c>
      <c r="G15" s="2">
        <f t="shared" si="3"/>
        <v>38.5</v>
      </c>
      <c r="H15" s="19" t="s">
        <v>12</v>
      </c>
      <c r="I15" s="46">
        <v>1</v>
      </c>
      <c r="J15" s="46">
        <v>2</v>
      </c>
      <c r="K15" s="46">
        <v>0</v>
      </c>
      <c r="L15" s="46">
        <v>0</v>
      </c>
      <c r="M15" s="6">
        <f t="shared" si="1"/>
        <v>2.5</v>
      </c>
      <c r="N15" s="2">
        <f t="shared" si="4"/>
        <v>20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14</v>
      </c>
      <c r="AB15" s="81">
        <v>233.5</v>
      </c>
    </row>
    <row r="16" spans="1:28" ht="24" customHeight="1" x14ac:dyDescent="0.2">
      <c r="A16" s="18" t="s">
        <v>39</v>
      </c>
      <c r="B16" s="46">
        <v>0</v>
      </c>
      <c r="C16" s="46">
        <v>5</v>
      </c>
      <c r="D16" s="46">
        <v>0</v>
      </c>
      <c r="E16" s="46">
        <v>1</v>
      </c>
      <c r="F16" s="6">
        <f t="shared" si="0"/>
        <v>7.5</v>
      </c>
      <c r="G16" s="2">
        <f t="shared" si="3"/>
        <v>33.5</v>
      </c>
      <c r="H16" s="19" t="s">
        <v>15</v>
      </c>
      <c r="I16" s="46">
        <v>1</v>
      </c>
      <c r="J16" s="46">
        <v>1</v>
      </c>
      <c r="K16" s="46">
        <v>0</v>
      </c>
      <c r="L16" s="46">
        <v>0</v>
      </c>
      <c r="M16" s="6">
        <f t="shared" si="1"/>
        <v>1.5</v>
      </c>
      <c r="N16" s="2">
        <f t="shared" si="4"/>
        <v>14.5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6</v>
      </c>
      <c r="AB16" s="81">
        <v>234</v>
      </c>
    </row>
    <row r="17" spans="1:28" ht="24" customHeight="1" x14ac:dyDescent="0.2">
      <c r="A17" s="18" t="s">
        <v>40</v>
      </c>
      <c r="B17" s="46">
        <v>1</v>
      </c>
      <c r="C17" s="46">
        <v>10</v>
      </c>
      <c r="D17" s="46">
        <v>0</v>
      </c>
      <c r="E17" s="46">
        <v>0</v>
      </c>
      <c r="F17" s="6">
        <f t="shared" si="0"/>
        <v>10.5</v>
      </c>
      <c r="G17" s="2">
        <f t="shared" si="3"/>
        <v>32.5</v>
      </c>
      <c r="H17" s="19" t="s">
        <v>18</v>
      </c>
      <c r="I17" s="46">
        <v>0</v>
      </c>
      <c r="J17" s="46">
        <v>6</v>
      </c>
      <c r="K17" s="46">
        <v>0</v>
      </c>
      <c r="L17" s="46">
        <v>0</v>
      </c>
      <c r="M17" s="6">
        <f t="shared" si="1"/>
        <v>6</v>
      </c>
      <c r="N17" s="2">
        <f t="shared" si="4"/>
        <v>16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0</v>
      </c>
      <c r="C18" s="46">
        <v>17</v>
      </c>
      <c r="D18" s="46">
        <v>0</v>
      </c>
      <c r="E18" s="46">
        <v>0</v>
      </c>
      <c r="F18" s="6">
        <f t="shared" si="0"/>
        <v>17</v>
      </c>
      <c r="G18" s="2">
        <f t="shared" si="3"/>
        <v>41</v>
      </c>
      <c r="H18" s="19" t="s">
        <v>20</v>
      </c>
      <c r="I18" s="46">
        <v>0</v>
      </c>
      <c r="J18" s="46">
        <v>5</v>
      </c>
      <c r="K18" s="46">
        <v>0</v>
      </c>
      <c r="L18" s="46">
        <v>0</v>
      </c>
      <c r="M18" s="6">
        <f t="shared" si="1"/>
        <v>5</v>
      </c>
      <c r="N18" s="2">
        <f t="shared" si="4"/>
        <v>15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6</v>
      </c>
      <c r="D19" s="47">
        <v>0</v>
      </c>
      <c r="E19" s="47">
        <v>0</v>
      </c>
      <c r="F19" s="7">
        <f t="shared" si="0"/>
        <v>7.5</v>
      </c>
      <c r="G19" s="3">
        <f t="shared" si="3"/>
        <v>42.5</v>
      </c>
      <c r="H19" s="20" t="s">
        <v>22</v>
      </c>
      <c r="I19" s="45">
        <v>0</v>
      </c>
      <c r="J19" s="45">
        <v>5</v>
      </c>
      <c r="K19" s="45">
        <v>0</v>
      </c>
      <c r="L19" s="45">
        <v>0</v>
      </c>
      <c r="M19" s="6">
        <f t="shared" si="1"/>
        <v>5</v>
      </c>
      <c r="N19" s="2">
        <f>M16+M17+M18+M19</f>
        <v>17.5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1</v>
      </c>
      <c r="C20" s="45">
        <v>6</v>
      </c>
      <c r="D20" s="45">
        <v>0</v>
      </c>
      <c r="E20" s="45">
        <v>0</v>
      </c>
      <c r="F20" s="8">
        <f t="shared" si="0"/>
        <v>6.5</v>
      </c>
      <c r="G20" s="35"/>
      <c r="H20" s="19" t="s">
        <v>24</v>
      </c>
      <c r="I20" s="46">
        <v>0</v>
      </c>
      <c r="J20" s="46">
        <v>12</v>
      </c>
      <c r="K20" s="46">
        <v>0</v>
      </c>
      <c r="L20" s="46">
        <v>0</v>
      </c>
      <c r="M20" s="8">
        <f t="shared" si="1"/>
        <v>12</v>
      </c>
      <c r="N20" s="2">
        <f>M17+M18+M19+M20</f>
        <v>28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</v>
      </c>
      <c r="C21" s="46">
        <v>5</v>
      </c>
      <c r="D21" s="46">
        <v>0</v>
      </c>
      <c r="E21" s="46">
        <v>0</v>
      </c>
      <c r="F21" s="6">
        <f t="shared" si="0"/>
        <v>5.5</v>
      </c>
      <c r="G21" s="36"/>
      <c r="H21" s="20" t="s">
        <v>25</v>
      </c>
      <c r="I21" s="46">
        <v>1</v>
      </c>
      <c r="J21" s="46">
        <v>8</v>
      </c>
      <c r="K21" s="46">
        <v>0</v>
      </c>
      <c r="L21" s="46">
        <v>0</v>
      </c>
      <c r="M21" s="6">
        <f t="shared" si="1"/>
        <v>8.5</v>
      </c>
      <c r="N21" s="2">
        <f>M18+M19+M20+M21</f>
        <v>30.5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4</v>
      </c>
      <c r="D22" s="46">
        <v>0</v>
      </c>
      <c r="E22" s="46">
        <v>0</v>
      </c>
      <c r="F22" s="6">
        <f t="shared" si="0"/>
        <v>5</v>
      </c>
      <c r="G22" s="2"/>
      <c r="H22" s="21" t="s">
        <v>26</v>
      </c>
      <c r="I22" s="47">
        <v>0</v>
      </c>
      <c r="J22" s="47">
        <v>5</v>
      </c>
      <c r="K22" s="47">
        <v>0</v>
      </c>
      <c r="L22" s="47">
        <v>0</v>
      </c>
      <c r="M22" s="6">
        <f t="shared" si="1"/>
        <v>5</v>
      </c>
      <c r="N22" s="3">
        <f>M19+M20+M21+M22</f>
        <v>30.5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42.5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30.5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30.5</v>
      </c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87</v>
      </c>
      <c r="G24" s="88"/>
      <c r="H24" s="162"/>
      <c r="I24" s="163"/>
      <c r="J24" s="82" t="s">
        <v>71</v>
      </c>
      <c r="K24" s="86"/>
      <c r="L24" s="86"/>
      <c r="M24" s="87" t="s">
        <v>69</v>
      </c>
      <c r="N24" s="88"/>
      <c r="O24" s="162"/>
      <c r="P24" s="163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DIRECTO!E4:H4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DIRECTO!D5:H5</f>
        <v>CL 32 - CR 40</v>
      </c>
      <c r="E5" s="199"/>
      <c r="F5" s="199"/>
      <c r="G5" s="199"/>
      <c r="H5" s="199"/>
      <c r="I5" s="194" t="s">
        <v>53</v>
      </c>
      <c r="J5" s="194"/>
      <c r="K5" s="194"/>
      <c r="L5" s="185">
        <f>DIRECTO!L5:N5</f>
        <v>3240</v>
      </c>
      <c r="M5" s="185"/>
      <c r="N5" s="185"/>
      <c r="O5" s="50"/>
      <c r="P5" s="194" t="s">
        <v>57</v>
      </c>
      <c r="Q5" s="194"/>
      <c r="R5" s="194"/>
      <c r="S5" s="185" t="s">
        <v>149</v>
      </c>
      <c r="T5" s="185"/>
      <c r="U5" s="185"/>
    </row>
    <row r="6" spans="1:28" ht="12.75" customHeight="1" x14ac:dyDescent="0.2">
      <c r="A6" s="194" t="s">
        <v>55</v>
      </c>
      <c r="B6" s="194"/>
      <c r="C6" s="194"/>
      <c r="D6" s="197" t="s">
        <v>148</v>
      </c>
      <c r="E6" s="197"/>
      <c r="F6" s="197"/>
      <c r="G6" s="197"/>
      <c r="H6" s="197"/>
      <c r="I6" s="194" t="s">
        <v>59</v>
      </c>
      <c r="J6" s="194"/>
      <c r="K6" s="194"/>
      <c r="L6" s="193"/>
      <c r="M6" s="193"/>
      <c r="N6" s="193"/>
      <c r="O6" s="54"/>
      <c r="P6" s="194" t="s">
        <v>58</v>
      </c>
      <c r="Q6" s="194"/>
      <c r="R6" s="194"/>
      <c r="S6" s="200">
        <f>DIRECTO!S6:U6</f>
        <v>44083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</v>
      </c>
      <c r="C10" s="61">
        <v>4</v>
      </c>
      <c r="D10" s="61">
        <v>0</v>
      </c>
      <c r="E10" s="61">
        <v>0</v>
      </c>
      <c r="F10" s="62">
        <f t="shared" ref="F10:F22" si="0">B10*0.5+C10*1+D10*2+E10*2.5</f>
        <v>4.5</v>
      </c>
      <c r="G10" s="63"/>
      <c r="H10" s="64" t="s">
        <v>4</v>
      </c>
      <c r="I10" s="46">
        <v>0</v>
      </c>
      <c r="J10" s="46">
        <v>6</v>
      </c>
      <c r="K10" s="46">
        <v>0</v>
      </c>
      <c r="L10" s="46">
        <v>0</v>
      </c>
      <c r="M10" s="62">
        <f t="shared" ref="M10:M22" si="1">I10*0.5+J10*1+K10*2+L10*2.5</f>
        <v>6</v>
      </c>
      <c r="N10" s="65">
        <f>F20+F21+F22+M10</f>
        <v>22</v>
      </c>
      <c r="O10" s="64" t="s">
        <v>43</v>
      </c>
      <c r="P10" s="46">
        <v>0</v>
      </c>
      <c r="Q10" s="46">
        <v>8</v>
      </c>
      <c r="R10" s="46">
        <v>0</v>
      </c>
      <c r="S10" s="46">
        <v>0</v>
      </c>
      <c r="T10" s="62">
        <f t="shared" ref="T10:T21" si="2">P10*0.5+Q10*1+R10*2+S10*2.5</f>
        <v>8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0</v>
      </c>
      <c r="C11" s="61">
        <v>3</v>
      </c>
      <c r="D11" s="61">
        <v>0</v>
      </c>
      <c r="E11" s="61">
        <v>0</v>
      </c>
      <c r="F11" s="62">
        <f t="shared" si="0"/>
        <v>3</v>
      </c>
      <c r="G11" s="63"/>
      <c r="H11" s="64" t="s">
        <v>5</v>
      </c>
      <c r="I11" s="46">
        <v>0</v>
      </c>
      <c r="J11" s="46">
        <v>7</v>
      </c>
      <c r="K11" s="46">
        <v>0</v>
      </c>
      <c r="L11" s="46">
        <v>1</v>
      </c>
      <c r="M11" s="62">
        <f t="shared" si="1"/>
        <v>9.5</v>
      </c>
      <c r="N11" s="65">
        <f>F21+F22+M10+M11</f>
        <v>29.5</v>
      </c>
      <c r="O11" s="64" t="s">
        <v>44</v>
      </c>
      <c r="P11" s="46">
        <v>0</v>
      </c>
      <c r="Q11" s="46">
        <v>4</v>
      </c>
      <c r="R11" s="46">
        <v>0</v>
      </c>
      <c r="S11" s="46">
        <v>1</v>
      </c>
      <c r="T11" s="62">
        <f t="shared" si="2"/>
        <v>6.5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>
        <v>3</v>
      </c>
      <c r="D12" s="61">
        <v>0</v>
      </c>
      <c r="E12" s="61">
        <v>0</v>
      </c>
      <c r="F12" s="62">
        <f t="shared" si="0"/>
        <v>3</v>
      </c>
      <c r="G12" s="63"/>
      <c r="H12" s="64" t="s">
        <v>6</v>
      </c>
      <c r="I12" s="46">
        <v>0</v>
      </c>
      <c r="J12" s="46">
        <v>5</v>
      </c>
      <c r="K12" s="46">
        <v>0</v>
      </c>
      <c r="L12" s="46">
        <v>2</v>
      </c>
      <c r="M12" s="62">
        <f t="shared" si="1"/>
        <v>10</v>
      </c>
      <c r="N12" s="63">
        <f>F22+M10+M11+M12</f>
        <v>34</v>
      </c>
      <c r="O12" s="64" t="s">
        <v>32</v>
      </c>
      <c r="P12" s="46">
        <v>0</v>
      </c>
      <c r="Q12" s="46">
        <v>6</v>
      </c>
      <c r="R12" s="46">
        <v>0</v>
      </c>
      <c r="S12" s="46">
        <v>0</v>
      </c>
      <c r="T12" s="62">
        <f t="shared" si="2"/>
        <v>6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>
        <v>3</v>
      </c>
      <c r="D13" s="61">
        <v>0</v>
      </c>
      <c r="E13" s="61">
        <v>0</v>
      </c>
      <c r="F13" s="62">
        <f t="shared" si="0"/>
        <v>3</v>
      </c>
      <c r="G13" s="63">
        <f t="shared" ref="G13:G19" si="3">F10+F11+F12+F13</f>
        <v>13.5</v>
      </c>
      <c r="H13" s="64" t="s">
        <v>7</v>
      </c>
      <c r="I13" s="46">
        <v>0</v>
      </c>
      <c r="J13" s="46">
        <v>4</v>
      </c>
      <c r="K13" s="46">
        <v>0</v>
      </c>
      <c r="L13" s="46">
        <v>0</v>
      </c>
      <c r="M13" s="62">
        <f t="shared" si="1"/>
        <v>4</v>
      </c>
      <c r="N13" s="63">
        <f t="shared" ref="N13:N18" si="4">M10+M11+M12+M13</f>
        <v>29.5</v>
      </c>
      <c r="O13" s="64" t="s">
        <v>33</v>
      </c>
      <c r="P13" s="46">
        <v>2</v>
      </c>
      <c r="Q13" s="46">
        <v>6</v>
      </c>
      <c r="R13" s="46">
        <v>0</v>
      </c>
      <c r="S13" s="46">
        <v>0</v>
      </c>
      <c r="T13" s="62">
        <f t="shared" si="2"/>
        <v>7</v>
      </c>
      <c r="U13" s="63">
        <f t="shared" ref="U13:U21" si="5">T10+T11+T12+T13</f>
        <v>27.5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0</v>
      </c>
      <c r="C14" s="61">
        <v>5</v>
      </c>
      <c r="D14" s="61">
        <v>0</v>
      </c>
      <c r="E14" s="61">
        <v>0</v>
      </c>
      <c r="F14" s="62">
        <f t="shared" si="0"/>
        <v>5</v>
      </c>
      <c r="G14" s="63">
        <f t="shared" si="3"/>
        <v>14</v>
      </c>
      <c r="H14" s="64" t="s">
        <v>9</v>
      </c>
      <c r="I14" s="46">
        <v>0</v>
      </c>
      <c r="J14" s="46">
        <v>4</v>
      </c>
      <c r="K14" s="46">
        <v>0</v>
      </c>
      <c r="L14" s="46">
        <v>0</v>
      </c>
      <c r="M14" s="62">
        <f t="shared" si="1"/>
        <v>4</v>
      </c>
      <c r="N14" s="63">
        <f t="shared" si="4"/>
        <v>27.5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19.5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0</v>
      </c>
      <c r="C15" s="61">
        <v>6</v>
      </c>
      <c r="D15" s="61">
        <v>0</v>
      </c>
      <c r="E15" s="61">
        <v>1</v>
      </c>
      <c r="F15" s="62">
        <f t="shared" si="0"/>
        <v>8.5</v>
      </c>
      <c r="G15" s="63">
        <f t="shared" si="3"/>
        <v>19.5</v>
      </c>
      <c r="H15" s="64" t="s">
        <v>12</v>
      </c>
      <c r="I15" s="46">
        <v>0</v>
      </c>
      <c r="J15" s="46">
        <v>5</v>
      </c>
      <c r="K15" s="46">
        <v>0</v>
      </c>
      <c r="L15" s="46">
        <v>0</v>
      </c>
      <c r="M15" s="62">
        <f t="shared" si="1"/>
        <v>5</v>
      </c>
      <c r="N15" s="63">
        <f t="shared" si="4"/>
        <v>23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13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0</v>
      </c>
      <c r="C16" s="61">
        <v>6</v>
      </c>
      <c r="D16" s="61">
        <v>0</v>
      </c>
      <c r="E16" s="61">
        <v>1</v>
      </c>
      <c r="F16" s="62">
        <f t="shared" si="0"/>
        <v>8.5</v>
      </c>
      <c r="G16" s="63">
        <f t="shared" si="3"/>
        <v>25</v>
      </c>
      <c r="H16" s="64" t="s">
        <v>15</v>
      </c>
      <c r="I16" s="46">
        <v>0</v>
      </c>
      <c r="J16" s="46">
        <v>4</v>
      </c>
      <c r="K16" s="46">
        <v>0</v>
      </c>
      <c r="L16" s="46">
        <v>0</v>
      </c>
      <c r="M16" s="62">
        <f t="shared" si="1"/>
        <v>4</v>
      </c>
      <c r="N16" s="63">
        <f t="shared" si="4"/>
        <v>17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7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0</v>
      </c>
      <c r="C17" s="61">
        <v>5</v>
      </c>
      <c r="D17" s="61">
        <v>0</v>
      </c>
      <c r="E17" s="61">
        <v>0</v>
      </c>
      <c r="F17" s="62">
        <f t="shared" si="0"/>
        <v>5</v>
      </c>
      <c r="G17" s="63">
        <f t="shared" si="3"/>
        <v>27</v>
      </c>
      <c r="H17" s="64" t="s">
        <v>18</v>
      </c>
      <c r="I17" s="46">
        <v>0</v>
      </c>
      <c r="J17" s="46">
        <v>5</v>
      </c>
      <c r="K17" s="46">
        <v>0</v>
      </c>
      <c r="L17" s="46">
        <v>1</v>
      </c>
      <c r="M17" s="62">
        <f t="shared" si="1"/>
        <v>7.5</v>
      </c>
      <c r="N17" s="63">
        <f t="shared" si="4"/>
        <v>20.5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</v>
      </c>
      <c r="C18" s="61">
        <v>13</v>
      </c>
      <c r="D18" s="61">
        <v>0</v>
      </c>
      <c r="E18" s="61">
        <v>1</v>
      </c>
      <c r="F18" s="62">
        <f t="shared" si="0"/>
        <v>16</v>
      </c>
      <c r="G18" s="63">
        <f t="shared" si="3"/>
        <v>38</v>
      </c>
      <c r="H18" s="64" t="s">
        <v>20</v>
      </c>
      <c r="I18" s="46">
        <v>0</v>
      </c>
      <c r="J18" s="46">
        <v>11</v>
      </c>
      <c r="K18" s="46">
        <v>0</v>
      </c>
      <c r="L18" s="46">
        <v>0</v>
      </c>
      <c r="M18" s="62">
        <f t="shared" si="1"/>
        <v>11</v>
      </c>
      <c r="N18" s="63">
        <f t="shared" si="4"/>
        <v>27.5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0</v>
      </c>
      <c r="C19" s="69">
        <v>7</v>
      </c>
      <c r="D19" s="69">
        <v>0</v>
      </c>
      <c r="E19" s="69">
        <v>0</v>
      </c>
      <c r="F19" s="70">
        <f t="shared" si="0"/>
        <v>7</v>
      </c>
      <c r="G19" s="71">
        <f t="shared" si="3"/>
        <v>36.5</v>
      </c>
      <c r="H19" s="72" t="s">
        <v>22</v>
      </c>
      <c r="I19" s="45">
        <v>0</v>
      </c>
      <c r="J19" s="45">
        <v>4</v>
      </c>
      <c r="K19" s="45">
        <v>0</v>
      </c>
      <c r="L19" s="45">
        <v>0</v>
      </c>
      <c r="M19" s="62">
        <f t="shared" si="1"/>
        <v>4</v>
      </c>
      <c r="N19" s="63">
        <f>M16+M17+M18+M19</f>
        <v>26.5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0</v>
      </c>
      <c r="C20" s="67">
        <v>2</v>
      </c>
      <c r="D20" s="67">
        <v>0</v>
      </c>
      <c r="E20" s="67">
        <v>0</v>
      </c>
      <c r="F20" s="73">
        <f t="shared" si="0"/>
        <v>2</v>
      </c>
      <c r="G20" s="74"/>
      <c r="H20" s="64" t="s">
        <v>24</v>
      </c>
      <c r="I20" s="46">
        <v>2</v>
      </c>
      <c r="J20" s="46">
        <v>4</v>
      </c>
      <c r="K20" s="46">
        <v>0</v>
      </c>
      <c r="L20" s="46">
        <v>1</v>
      </c>
      <c r="M20" s="73">
        <f t="shared" si="1"/>
        <v>7.5</v>
      </c>
      <c r="N20" s="63">
        <f>M17+M18+M19+M20</f>
        <v>30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2</v>
      </c>
      <c r="C21" s="61">
        <v>2</v>
      </c>
      <c r="D21" s="61">
        <v>0</v>
      </c>
      <c r="E21" s="61">
        <v>1</v>
      </c>
      <c r="F21" s="62">
        <f t="shared" si="0"/>
        <v>5.5</v>
      </c>
      <c r="G21" s="75"/>
      <c r="H21" s="72" t="s">
        <v>25</v>
      </c>
      <c r="I21" s="46">
        <v>1</v>
      </c>
      <c r="J21" s="46">
        <v>10</v>
      </c>
      <c r="K21" s="46">
        <v>0</v>
      </c>
      <c r="L21" s="46">
        <v>1</v>
      </c>
      <c r="M21" s="62">
        <f t="shared" si="1"/>
        <v>13</v>
      </c>
      <c r="N21" s="63">
        <f>M18+M19+M20+M21</f>
        <v>35.5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0</v>
      </c>
      <c r="C22" s="61">
        <v>6</v>
      </c>
      <c r="D22" s="61">
        <v>0</v>
      </c>
      <c r="E22" s="61">
        <v>1</v>
      </c>
      <c r="F22" s="62">
        <f t="shared" si="0"/>
        <v>8.5</v>
      </c>
      <c r="G22" s="63"/>
      <c r="H22" s="68" t="s">
        <v>26</v>
      </c>
      <c r="I22" s="47">
        <v>0</v>
      </c>
      <c r="J22" s="47">
        <v>7</v>
      </c>
      <c r="K22" s="47">
        <v>0</v>
      </c>
      <c r="L22" s="47">
        <v>0</v>
      </c>
      <c r="M22" s="62">
        <f t="shared" si="1"/>
        <v>7</v>
      </c>
      <c r="N22" s="71">
        <f>M19+M20+M21+M22</f>
        <v>31.5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38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35.5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27.5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71</v>
      </c>
      <c r="D24" s="86"/>
      <c r="E24" s="86"/>
      <c r="F24" s="87" t="s">
        <v>85</v>
      </c>
      <c r="G24" s="88"/>
      <c r="H24" s="206"/>
      <c r="I24" s="207"/>
      <c r="J24" s="83" t="s">
        <v>71</v>
      </c>
      <c r="K24" s="86"/>
      <c r="L24" s="86"/>
      <c r="M24" s="87" t="s">
        <v>69</v>
      </c>
      <c r="N24" s="88"/>
      <c r="O24" s="206"/>
      <c r="P24" s="207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tr">
        <f>DIRECTO!E4:H4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tr">
        <f>DIRECTO!D5:H5</f>
        <v>CL 32 - CR 40</v>
      </c>
      <c r="E5" s="184"/>
      <c r="F5" s="184"/>
      <c r="G5" s="184"/>
      <c r="H5" s="184"/>
      <c r="I5" s="178" t="s">
        <v>53</v>
      </c>
      <c r="J5" s="178"/>
      <c r="K5" s="178"/>
      <c r="L5" s="185">
        <f>DIRECTO!L5:N5</f>
        <v>3240</v>
      </c>
      <c r="M5" s="185"/>
      <c r="N5" s="185"/>
      <c r="O5" s="12"/>
      <c r="P5" s="178" t="s">
        <v>57</v>
      </c>
      <c r="Q5" s="178"/>
      <c r="R5" s="178"/>
      <c r="S5" s="183" t="s">
        <v>150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148</v>
      </c>
      <c r="E6" s="187"/>
      <c r="F6" s="187"/>
      <c r="G6" s="187"/>
      <c r="H6" s="187"/>
      <c r="I6" s="178" t="s">
        <v>59</v>
      </c>
      <c r="J6" s="178"/>
      <c r="K6" s="178"/>
      <c r="L6" s="180"/>
      <c r="M6" s="180"/>
      <c r="N6" s="180"/>
      <c r="O6" s="42"/>
      <c r="P6" s="178" t="s">
        <v>58</v>
      </c>
      <c r="Q6" s="178"/>
      <c r="R6" s="178"/>
      <c r="S6" s="181">
        <f>DIRECTO!S6:U6</f>
        <v>44083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2</v>
      </c>
      <c r="C10" s="46">
        <v>3</v>
      </c>
      <c r="D10" s="46">
        <v>5</v>
      </c>
      <c r="E10" s="46">
        <v>0</v>
      </c>
      <c r="F10" s="62">
        <f>B10*0.5+C10*1+D10*2+E10*2.5</f>
        <v>14</v>
      </c>
      <c r="G10" s="2"/>
      <c r="H10" s="19" t="s">
        <v>4</v>
      </c>
      <c r="I10" s="46">
        <v>0</v>
      </c>
      <c r="J10" s="46">
        <v>5</v>
      </c>
      <c r="K10" s="46">
        <v>4</v>
      </c>
      <c r="L10" s="46">
        <v>0</v>
      </c>
      <c r="M10" s="6">
        <f>I10*0.5+J10*1+K10*2+L10*2.5</f>
        <v>13</v>
      </c>
      <c r="N10" s="9">
        <f>F20+F21+F22+M10</f>
        <v>48.5</v>
      </c>
      <c r="O10" s="19" t="s">
        <v>43</v>
      </c>
      <c r="P10" s="46">
        <v>1</v>
      </c>
      <c r="Q10" s="46">
        <v>7</v>
      </c>
      <c r="R10" s="46">
        <v>4</v>
      </c>
      <c r="S10" s="46">
        <v>0</v>
      </c>
      <c r="T10" s="6">
        <f>P10*0.5+Q10*1+R10*2+S10*2.5</f>
        <v>15.5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>
        <v>6</v>
      </c>
      <c r="D11" s="46">
        <v>4</v>
      </c>
      <c r="E11" s="46">
        <v>0</v>
      </c>
      <c r="F11" s="6">
        <f t="shared" ref="F11:F22" si="0">B11*0.5+C11*1+D11*2+E11*2.5</f>
        <v>14</v>
      </c>
      <c r="G11" s="2"/>
      <c r="H11" s="19" t="s">
        <v>5</v>
      </c>
      <c r="I11" s="46">
        <v>0</v>
      </c>
      <c r="J11" s="46">
        <v>5</v>
      </c>
      <c r="K11" s="46">
        <v>4</v>
      </c>
      <c r="L11" s="46">
        <v>1</v>
      </c>
      <c r="M11" s="6">
        <f t="shared" ref="M11:M22" si="1">I11*0.5+J11*1+K11*2+L11*2.5</f>
        <v>15.5</v>
      </c>
      <c r="N11" s="9">
        <f>F21+F22+M10+M11</f>
        <v>54.5</v>
      </c>
      <c r="O11" s="19" t="s">
        <v>44</v>
      </c>
      <c r="P11" s="46">
        <v>0</v>
      </c>
      <c r="Q11" s="46">
        <v>9</v>
      </c>
      <c r="R11" s="46">
        <v>3</v>
      </c>
      <c r="S11" s="46">
        <v>1</v>
      </c>
      <c r="T11" s="6">
        <f t="shared" ref="T11:T21" si="2">P11*0.5+Q11*1+R11*2+S11*2.5</f>
        <v>17.5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0</v>
      </c>
      <c r="C12" s="46">
        <v>8</v>
      </c>
      <c r="D12" s="46">
        <v>5</v>
      </c>
      <c r="E12" s="46">
        <v>0</v>
      </c>
      <c r="F12" s="6">
        <f t="shared" si="0"/>
        <v>18</v>
      </c>
      <c r="G12" s="2"/>
      <c r="H12" s="19" t="s">
        <v>6</v>
      </c>
      <c r="I12" s="46">
        <v>2</v>
      </c>
      <c r="J12" s="46">
        <v>3</v>
      </c>
      <c r="K12" s="46">
        <v>3</v>
      </c>
      <c r="L12" s="46"/>
      <c r="M12" s="6">
        <f t="shared" si="1"/>
        <v>10</v>
      </c>
      <c r="N12" s="2">
        <f>F22+M10+M11+M12</f>
        <v>52</v>
      </c>
      <c r="O12" s="19" t="s">
        <v>32</v>
      </c>
      <c r="P12" s="46">
        <v>1</v>
      </c>
      <c r="Q12" s="46">
        <v>3</v>
      </c>
      <c r="R12" s="46">
        <v>3</v>
      </c>
      <c r="S12" s="46">
        <v>1</v>
      </c>
      <c r="T12" s="6">
        <f t="shared" si="2"/>
        <v>12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0</v>
      </c>
      <c r="C13" s="46">
        <v>9</v>
      </c>
      <c r="D13" s="46">
        <v>0</v>
      </c>
      <c r="E13" s="46">
        <v>1</v>
      </c>
      <c r="F13" s="6">
        <f t="shared" si="0"/>
        <v>11.5</v>
      </c>
      <c r="G13" s="2">
        <f>F10+F11+F12+F13</f>
        <v>57.5</v>
      </c>
      <c r="H13" s="19" t="s">
        <v>7</v>
      </c>
      <c r="I13" s="46">
        <v>1</v>
      </c>
      <c r="J13" s="46">
        <v>4</v>
      </c>
      <c r="K13" s="46">
        <v>2</v>
      </c>
      <c r="L13" s="46">
        <v>0</v>
      </c>
      <c r="M13" s="6">
        <f t="shared" si="1"/>
        <v>8.5</v>
      </c>
      <c r="N13" s="2">
        <f t="shared" ref="N13:N18" si="3">M10+M11+M12+M13</f>
        <v>47</v>
      </c>
      <c r="O13" s="19" t="s">
        <v>33</v>
      </c>
      <c r="P13" s="46">
        <v>0</v>
      </c>
      <c r="Q13" s="46">
        <v>5</v>
      </c>
      <c r="R13" s="46">
        <v>3</v>
      </c>
      <c r="S13" s="46">
        <v>0</v>
      </c>
      <c r="T13" s="6">
        <f t="shared" si="2"/>
        <v>11</v>
      </c>
      <c r="U13" s="2">
        <f t="shared" ref="U13:U21" si="4">T10+T11+T12+T13</f>
        <v>56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</v>
      </c>
      <c r="C14" s="46">
        <v>6</v>
      </c>
      <c r="D14" s="46">
        <v>2</v>
      </c>
      <c r="E14" s="46">
        <v>0</v>
      </c>
      <c r="F14" s="6">
        <f t="shared" si="0"/>
        <v>10.5</v>
      </c>
      <c r="G14" s="2">
        <f t="shared" ref="G14:G19" si="5">F11+F12+F13+F14</f>
        <v>54</v>
      </c>
      <c r="H14" s="19" t="s">
        <v>9</v>
      </c>
      <c r="I14" s="46">
        <v>0</v>
      </c>
      <c r="J14" s="46">
        <v>5</v>
      </c>
      <c r="K14" s="46">
        <v>3</v>
      </c>
      <c r="L14" s="46">
        <v>0</v>
      </c>
      <c r="M14" s="6">
        <f t="shared" si="1"/>
        <v>11</v>
      </c>
      <c r="N14" s="2">
        <f t="shared" si="3"/>
        <v>45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40.5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2</v>
      </c>
      <c r="C15" s="46">
        <v>5</v>
      </c>
      <c r="D15" s="46">
        <v>5</v>
      </c>
      <c r="E15" s="46">
        <v>0</v>
      </c>
      <c r="F15" s="6">
        <f t="shared" si="0"/>
        <v>16</v>
      </c>
      <c r="G15" s="2">
        <f t="shared" si="5"/>
        <v>56</v>
      </c>
      <c r="H15" s="19" t="s">
        <v>12</v>
      </c>
      <c r="I15" s="46">
        <v>2</v>
      </c>
      <c r="J15" s="46">
        <v>4</v>
      </c>
      <c r="K15" s="46">
        <v>4</v>
      </c>
      <c r="L15" s="46">
        <v>1</v>
      </c>
      <c r="M15" s="6">
        <f t="shared" si="1"/>
        <v>15.5</v>
      </c>
      <c r="N15" s="2">
        <f t="shared" si="3"/>
        <v>45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23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0</v>
      </c>
      <c r="C16" s="46">
        <v>7</v>
      </c>
      <c r="D16" s="46">
        <v>0</v>
      </c>
      <c r="E16" s="46">
        <v>2</v>
      </c>
      <c r="F16" s="6">
        <f t="shared" si="0"/>
        <v>12</v>
      </c>
      <c r="G16" s="2">
        <f t="shared" si="5"/>
        <v>50</v>
      </c>
      <c r="H16" s="19" t="s">
        <v>15</v>
      </c>
      <c r="I16" s="46">
        <v>1</v>
      </c>
      <c r="J16" s="46">
        <v>2</v>
      </c>
      <c r="K16" s="46">
        <v>2</v>
      </c>
      <c r="L16" s="46">
        <v>1</v>
      </c>
      <c r="M16" s="6">
        <f t="shared" si="1"/>
        <v>9</v>
      </c>
      <c r="N16" s="2">
        <f t="shared" si="3"/>
        <v>44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11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0</v>
      </c>
      <c r="C17" s="46">
        <v>5</v>
      </c>
      <c r="D17" s="46">
        <v>4</v>
      </c>
      <c r="E17" s="46">
        <v>2</v>
      </c>
      <c r="F17" s="6">
        <f t="shared" si="0"/>
        <v>18</v>
      </c>
      <c r="G17" s="2">
        <f t="shared" si="5"/>
        <v>56.5</v>
      </c>
      <c r="H17" s="19" t="s">
        <v>18</v>
      </c>
      <c r="I17" s="46">
        <v>0</v>
      </c>
      <c r="J17" s="46">
        <v>8</v>
      </c>
      <c r="K17" s="46">
        <v>3</v>
      </c>
      <c r="L17" s="46">
        <v>0</v>
      </c>
      <c r="M17" s="6">
        <f t="shared" si="1"/>
        <v>14</v>
      </c>
      <c r="N17" s="2">
        <f t="shared" si="3"/>
        <v>49.5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0</v>
      </c>
      <c r="C18" s="46">
        <v>7</v>
      </c>
      <c r="D18" s="46">
        <v>0</v>
      </c>
      <c r="E18" s="46">
        <v>0</v>
      </c>
      <c r="F18" s="6">
        <f t="shared" si="0"/>
        <v>7</v>
      </c>
      <c r="G18" s="2">
        <f t="shared" si="5"/>
        <v>53</v>
      </c>
      <c r="H18" s="19" t="s">
        <v>20</v>
      </c>
      <c r="I18" s="46">
        <v>0</v>
      </c>
      <c r="J18" s="46">
        <v>9</v>
      </c>
      <c r="K18" s="46">
        <v>3</v>
      </c>
      <c r="L18" s="46">
        <v>0</v>
      </c>
      <c r="M18" s="6">
        <f t="shared" si="1"/>
        <v>15</v>
      </c>
      <c r="N18" s="2">
        <f t="shared" si="3"/>
        <v>53.5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1</v>
      </c>
      <c r="C19" s="47">
        <v>3</v>
      </c>
      <c r="D19" s="47">
        <v>3</v>
      </c>
      <c r="E19" s="47">
        <v>1</v>
      </c>
      <c r="F19" s="7">
        <f t="shared" si="0"/>
        <v>12</v>
      </c>
      <c r="G19" s="3">
        <f t="shared" si="5"/>
        <v>49</v>
      </c>
      <c r="H19" s="20" t="s">
        <v>22</v>
      </c>
      <c r="I19" s="45">
        <v>0</v>
      </c>
      <c r="J19" s="45">
        <v>5</v>
      </c>
      <c r="K19" s="45">
        <v>4</v>
      </c>
      <c r="L19" s="45">
        <v>0</v>
      </c>
      <c r="M19" s="6">
        <f t="shared" si="1"/>
        <v>13</v>
      </c>
      <c r="N19" s="2">
        <f>M16+M17+M18+M19</f>
        <v>51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3</v>
      </c>
      <c r="C20" s="45">
        <v>4</v>
      </c>
      <c r="D20" s="45">
        <v>2</v>
      </c>
      <c r="E20" s="45">
        <v>0</v>
      </c>
      <c r="F20" s="8">
        <f t="shared" si="0"/>
        <v>9.5</v>
      </c>
      <c r="G20" s="35"/>
      <c r="H20" s="19" t="s">
        <v>24</v>
      </c>
      <c r="I20" s="46">
        <v>0</v>
      </c>
      <c r="J20" s="46">
        <v>7</v>
      </c>
      <c r="K20" s="46">
        <v>3</v>
      </c>
      <c r="L20" s="46">
        <v>0</v>
      </c>
      <c r="M20" s="8">
        <f t="shared" si="1"/>
        <v>13</v>
      </c>
      <c r="N20" s="2">
        <f>M17+M18+M19+M20</f>
        <v>55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0</v>
      </c>
      <c r="C21" s="46">
        <v>4</v>
      </c>
      <c r="D21" s="46">
        <v>3</v>
      </c>
      <c r="E21" s="46">
        <v>1</v>
      </c>
      <c r="F21" s="6">
        <f t="shared" si="0"/>
        <v>12.5</v>
      </c>
      <c r="G21" s="36"/>
      <c r="H21" s="20" t="s">
        <v>25</v>
      </c>
      <c r="I21" s="46">
        <v>0</v>
      </c>
      <c r="J21" s="46">
        <v>4</v>
      </c>
      <c r="K21" s="46">
        <v>2</v>
      </c>
      <c r="L21" s="46">
        <v>0</v>
      </c>
      <c r="M21" s="6">
        <f t="shared" si="1"/>
        <v>8</v>
      </c>
      <c r="N21" s="2">
        <f>M18+M19+M20+M21</f>
        <v>49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0</v>
      </c>
      <c r="C22" s="46">
        <v>5</v>
      </c>
      <c r="D22" s="46">
        <v>3</v>
      </c>
      <c r="E22" s="46">
        <v>1</v>
      </c>
      <c r="F22" s="6">
        <f t="shared" si="0"/>
        <v>13.5</v>
      </c>
      <c r="G22" s="2"/>
      <c r="H22" s="21" t="s">
        <v>26</v>
      </c>
      <c r="I22" s="47">
        <v>0</v>
      </c>
      <c r="J22" s="47">
        <v>9</v>
      </c>
      <c r="K22" s="47">
        <v>4</v>
      </c>
      <c r="L22" s="47">
        <v>0</v>
      </c>
      <c r="M22" s="6">
        <f t="shared" si="1"/>
        <v>17</v>
      </c>
      <c r="N22" s="3">
        <f>M19+M20+M21+M22</f>
        <v>51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57.5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55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56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62</v>
      </c>
      <c r="N24" s="88"/>
      <c r="O24" s="162"/>
      <c r="P24" s="163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6" t="s">
        <v>54</v>
      </c>
      <c r="B5" s="186"/>
      <c r="C5" s="186"/>
      <c r="D5" s="26"/>
      <c r="E5" s="184" t="str">
        <f>DIRECTO!E4:H4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4" t="str">
        <f>DIRECTO!D5:H5</f>
        <v>CL 32 - CR 40</v>
      </c>
      <c r="E6" s="184"/>
      <c r="F6" s="184"/>
      <c r="G6" s="184"/>
      <c r="H6" s="184"/>
      <c r="I6" s="178" t="s">
        <v>53</v>
      </c>
      <c r="J6" s="178"/>
      <c r="K6" s="178"/>
      <c r="L6" s="185">
        <f>DIRECTO!L5:N5</f>
        <v>3240</v>
      </c>
      <c r="M6" s="185"/>
      <c r="N6" s="185"/>
      <c r="O6" s="12"/>
      <c r="P6" s="178" t="s">
        <v>58</v>
      </c>
      <c r="Q6" s="178"/>
      <c r="R6" s="178"/>
      <c r="S6" s="213">
        <f>DIRECTO!S6:U6</f>
        <v>44083</v>
      </c>
      <c r="T6" s="213"/>
      <c r="U6" s="213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DIRECTO!B10+DERECHA!B10+IZQUIERDA!B10</f>
        <v>3</v>
      </c>
      <c r="C10" s="46">
        <f>DIRECTO!C10+DERECHA!C10+IZQUIERDA!C10</f>
        <v>8</v>
      </c>
      <c r="D10" s="46">
        <f>DIRECTO!D10+DERECHA!D10+IZQUIERDA!D10</f>
        <v>5</v>
      </c>
      <c r="E10" s="46">
        <f>DIRECTO!E10+DERECHA!E10+IZQUIERDA!E10</f>
        <v>0</v>
      </c>
      <c r="F10" s="6">
        <f t="shared" ref="F10:F22" si="0">B10*0.5+C10*1+D10*2+E10*2.5</f>
        <v>19.5</v>
      </c>
      <c r="G10" s="2"/>
      <c r="H10" s="19" t="s">
        <v>4</v>
      </c>
      <c r="I10" s="46">
        <f>DIRECTO!I10+DERECHA!I10+IZQUIERDA!I10</f>
        <v>0</v>
      </c>
      <c r="J10" s="46">
        <f>DIRECTO!J10+DERECHA!J10+IZQUIERDA!J10</f>
        <v>13</v>
      </c>
      <c r="K10" s="46">
        <f>DIRECTO!K10+DERECHA!K10+IZQUIERDA!K10</f>
        <v>4</v>
      </c>
      <c r="L10" s="46">
        <f>DIRECTO!L10+DERECHA!L10+IZQUIERDA!L10</f>
        <v>0</v>
      </c>
      <c r="M10" s="6">
        <f t="shared" ref="M10:M22" si="1">I10*0.5+J10*1+K10*2+L10*2.5</f>
        <v>21</v>
      </c>
      <c r="N10" s="9">
        <f>F20+F21+F22+M10</f>
        <v>89.5</v>
      </c>
      <c r="O10" s="19" t="s">
        <v>43</v>
      </c>
      <c r="P10" s="46">
        <f>DIRECTO!P10+DERECHA!P10+IZQUIERDA!P10</f>
        <v>1</v>
      </c>
      <c r="Q10" s="46">
        <f>DIRECTO!Q10+DERECHA!Q10+IZQUIERDA!Q10</f>
        <v>19</v>
      </c>
      <c r="R10" s="46">
        <f>DIRECTO!R10+DERECHA!R10+IZQUIERDA!R10</f>
        <v>4</v>
      </c>
      <c r="S10" s="46">
        <f>DIRECTO!S10+DERECHA!S10+IZQUIERDA!S10</f>
        <v>0</v>
      </c>
      <c r="T10" s="6">
        <f t="shared" ref="T10:T21" si="2">P10*0.5+Q10*1+R10*2+S10*2.5</f>
        <v>27.5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DIRECTO!B11+DERECHA!B11+IZQUIERDA!B11</f>
        <v>0</v>
      </c>
      <c r="C11" s="46">
        <f>DIRECTO!C11+DERECHA!C11+IZQUIERDA!C11</f>
        <v>12</v>
      </c>
      <c r="D11" s="46">
        <f>DIRECTO!D11+DERECHA!D11+IZQUIERDA!D11</f>
        <v>4</v>
      </c>
      <c r="E11" s="46">
        <f>DIRECTO!E11+DERECHA!E11+IZQUIERDA!E11</f>
        <v>1</v>
      </c>
      <c r="F11" s="6">
        <f t="shared" si="0"/>
        <v>22.5</v>
      </c>
      <c r="G11" s="2"/>
      <c r="H11" s="19" t="s">
        <v>5</v>
      </c>
      <c r="I11" s="46">
        <f>DIRECTO!I11+DERECHA!I11+IZQUIERDA!I11</f>
        <v>2</v>
      </c>
      <c r="J11" s="46">
        <f>DIRECTO!J11+DERECHA!J11+IZQUIERDA!J11</f>
        <v>17</v>
      </c>
      <c r="K11" s="46">
        <f>DIRECTO!K11+DERECHA!K11+IZQUIERDA!K11</f>
        <v>4</v>
      </c>
      <c r="L11" s="46">
        <f>DIRECTO!L11+DERECHA!L11+IZQUIERDA!L11</f>
        <v>2</v>
      </c>
      <c r="M11" s="6">
        <f t="shared" si="1"/>
        <v>31</v>
      </c>
      <c r="N11" s="9">
        <f>F21+F22+M10+M11</f>
        <v>102.5</v>
      </c>
      <c r="O11" s="19" t="s">
        <v>44</v>
      </c>
      <c r="P11" s="46">
        <f>DIRECTO!P11+DERECHA!P11+IZQUIERDA!P11</f>
        <v>0</v>
      </c>
      <c r="Q11" s="46">
        <f>DIRECTO!Q11+DERECHA!Q11+IZQUIERDA!Q11</f>
        <v>23</v>
      </c>
      <c r="R11" s="46">
        <f>DIRECTO!R11+DERECHA!R11+IZQUIERDA!R11</f>
        <v>3</v>
      </c>
      <c r="S11" s="46">
        <f>DIRECTO!S11+DERECHA!S11+IZQUIERDA!S11</f>
        <v>3</v>
      </c>
      <c r="T11" s="6">
        <f t="shared" si="2"/>
        <v>36.5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DIRECTO!B12+DERECHA!B12+IZQUIERDA!B12</f>
        <v>3</v>
      </c>
      <c r="C12" s="46">
        <f>DIRECTO!C12+DERECHA!C12+IZQUIERDA!C12</f>
        <v>22</v>
      </c>
      <c r="D12" s="46">
        <f>DIRECTO!D12+DERECHA!D12+IZQUIERDA!D12</f>
        <v>5</v>
      </c>
      <c r="E12" s="46">
        <f>DIRECTO!E12+DERECHA!E12+IZQUIERDA!E12</f>
        <v>0</v>
      </c>
      <c r="F12" s="6">
        <f t="shared" si="0"/>
        <v>33.5</v>
      </c>
      <c r="G12" s="2"/>
      <c r="H12" s="19" t="s">
        <v>6</v>
      </c>
      <c r="I12" s="46">
        <f>DIRECTO!I12+DERECHA!I12+IZQUIERDA!I12</f>
        <v>4</v>
      </c>
      <c r="J12" s="46">
        <f>DIRECTO!J12+DERECHA!J12+IZQUIERDA!J12</f>
        <v>14</v>
      </c>
      <c r="K12" s="46">
        <f>DIRECTO!K12+DERECHA!K12+IZQUIERDA!K12</f>
        <v>3</v>
      </c>
      <c r="L12" s="46">
        <f>DIRECTO!L12+DERECHA!L12+IZQUIERDA!L12</f>
        <v>2</v>
      </c>
      <c r="M12" s="6">
        <f t="shared" si="1"/>
        <v>27</v>
      </c>
      <c r="N12" s="2">
        <f>F22+M10+M11+M12</f>
        <v>106</v>
      </c>
      <c r="O12" s="19" t="s">
        <v>32</v>
      </c>
      <c r="P12" s="46">
        <f>DIRECTO!P12+DERECHA!P12+IZQUIERDA!P12</f>
        <v>3</v>
      </c>
      <c r="Q12" s="46">
        <f>DIRECTO!Q12+DERECHA!Q12+IZQUIERDA!Q12</f>
        <v>16</v>
      </c>
      <c r="R12" s="46">
        <f>DIRECTO!R12+DERECHA!R12+IZQUIERDA!R12</f>
        <v>3</v>
      </c>
      <c r="S12" s="46">
        <f>DIRECTO!S12+DERECHA!S12+IZQUIERDA!S12</f>
        <v>1</v>
      </c>
      <c r="T12" s="6">
        <f t="shared" si="2"/>
        <v>26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DIRECTO!B13+DERECHA!B13+IZQUIERDA!B13</f>
        <v>5</v>
      </c>
      <c r="C13" s="46">
        <f>DIRECTO!C13+DERECHA!C13+IZQUIERDA!C13</f>
        <v>21</v>
      </c>
      <c r="D13" s="46">
        <f>DIRECTO!D13+DERECHA!D13+IZQUIERDA!D13</f>
        <v>0</v>
      </c>
      <c r="E13" s="46">
        <f>DIRECTO!E13+DERECHA!E13+IZQUIERDA!E13</f>
        <v>1</v>
      </c>
      <c r="F13" s="6">
        <f t="shared" si="0"/>
        <v>26</v>
      </c>
      <c r="G13" s="2">
        <f t="shared" ref="G13:G19" si="3">F10+F11+F12+F13</f>
        <v>101.5</v>
      </c>
      <c r="H13" s="19" t="s">
        <v>7</v>
      </c>
      <c r="I13" s="46">
        <f>DIRECTO!I13+DERECHA!I13+IZQUIERDA!I13</f>
        <v>2</v>
      </c>
      <c r="J13" s="46">
        <f>DIRECTO!J13+DERECHA!J13+IZQUIERDA!J13</f>
        <v>12</v>
      </c>
      <c r="K13" s="46">
        <f>DIRECTO!K13+DERECHA!K13+IZQUIERDA!K13</f>
        <v>2</v>
      </c>
      <c r="L13" s="46">
        <f>DIRECTO!L13+DERECHA!L13+IZQUIERDA!L13</f>
        <v>0</v>
      </c>
      <c r="M13" s="6">
        <f t="shared" si="1"/>
        <v>17</v>
      </c>
      <c r="N13" s="2">
        <f t="shared" ref="N13:N18" si="4">M10+M11+M12+M13</f>
        <v>96</v>
      </c>
      <c r="O13" s="19" t="s">
        <v>33</v>
      </c>
      <c r="P13" s="46">
        <f>DIRECTO!P13+DERECHA!P13+IZQUIERDA!P13</f>
        <v>4</v>
      </c>
      <c r="Q13" s="46">
        <f>DIRECTO!Q13+DERECHA!Q13+IZQUIERDA!Q13</f>
        <v>16</v>
      </c>
      <c r="R13" s="46">
        <f>DIRECTO!R13+DERECHA!R13+IZQUIERDA!R13</f>
        <v>3</v>
      </c>
      <c r="S13" s="46">
        <f>DIRECTO!S13+DERECHA!S13+IZQUIERDA!S13</f>
        <v>0</v>
      </c>
      <c r="T13" s="6">
        <f t="shared" si="2"/>
        <v>24</v>
      </c>
      <c r="U13" s="2">
        <f t="shared" ref="U13:U21" si="5">T10+T11+T12+T13</f>
        <v>114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DIRECTO!B14+DERECHA!B14+IZQUIERDA!B14</f>
        <v>4</v>
      </c>
      <c r="C14" s="46">
        <f>DIRECTO!C14+DERECHA!C14+IZQUIERDA!C14</f>
        <v>18</v>
      </c>
      <c r="D14" s="46">
        <f>DIRECTO!D14+DERECHA!D14+IZQUIERDA!D14</f>
        <v>2</v>
      </c>
      <c r="E14" s="46">
        <f>DIRECTO!E14+DERECHA!E14+IZQUIERDA!E14</f>
        <v>0</v>
      </c>
      <c r="F14" s="6">
        <f t="shared" si="0"/>
        <v>24</v>
      </c>
      <c r="G14" s="2">
        <f t="shared" si="3"/>
        <v>106</v>
      </c>
      <c r="H14" s="19" t="s">
        <v>9</v>
      </c>
      <c r="I14" s="46">
        <f>DIRECTO!I14+DERECHA!I14+IZQUIERDA!I14</f>
        <v>0</v>
      </c>
      <c r="J14" s="46">
        <f>DIRECTO!J14+DERECHA!J14+IZQUIERDA!J14</f>
        <v>15</v>
      </c>
      <c r="K14" s="46">
        <f>DIRECTO!K14+DERECHA!K14+IZQUIERDA!K14</f>
        <v>3</v>
      </c>
      <c r="L14" s="46">
        <f>DIRECTO!L14+DERECHA!L14+IZQUIERDA!L14</f>
        <v>0</v>
      </c>
      <c r="M14" s="6">
        <f t="shared" si="1"/>
        <v>21</v>
      </c>
      <c r="N14" s="2">
        <f t="shared" si="4"/>
        <v>96</v>
      </c>
      <c r="O14" s="19" t="s">
        <v>29</v>
      </c>
      <c r="P14" s="46">
        <f>DIRECTO!P14+DERECHA!P14+IZQUIERDA!P14</f>
        <v>0</v>
      </c>
      <c r="Q14" s="46">
        <f>DIRECTO!Q14+DERECHA!Q14+IZQUIERDA!Q14</f>
        <v>0</v>
      </c>
      <c r="R14" s="46">
        <f>DIRECTO!R14+DERECHA!R14+IZQUIERDA!R14</f>
        <v>0</v>
      </c>
      <c r="S14" s="46">
        <f>DIRECTO!S14+DERECHA!S14+IZQUIERDA!S14</f>
        <v>0</v>
      </c>
      <c r="T14" s="6">
        <f t="shared" si="2"/>
        <v>0</v>
      </c>
      <c r="U14" s="2">
        <f t="shared" si="5"/>
        <v>86.5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DIRECTO!B15+DERECHA!B15+IZQUIERDA!B15</f>
        <v>2</v>
      </c>
      <c r="C15" s="46">
        <f>DIRECTO!C15+DERECHA!C15+IZQUIERDA!C15</f>
        <v>17</v>
      </c>
      <c r="D15" s="46">
        <f>DIRECTO!D15+DERECHA!D15+IZQUIERDA!D15</f>
        <v>5</v>
      </c>
      <c r="E15" s="46">
        <f>DIRECTO!E15+DERECHA!E15+IZQUIERDA!E15</f>
        <v>1</v>
      </c>
      <c r="F15" s="6">
        <f t="shared" si="0"/>
        <v>30.5</v>
      </c>
      <c r="G15" s="2">
        <f t="shared" si="3"/>
        <v>114</v>
      </c>
      <c r="H15" s="19" t="s">
        <v>12</v>
      </c>
      <c r="I15" s="46">
        <f>DIRECTO!I15+DERECHA!I15+IZQUIERDA!I15</f>
        <v>3</v>
      </c>
      <c r="J15" s="46">
        <f>DIRECTO!J15+DERECHA!J15+IZQUIERDA!J15</f>
        <v>11</v>
      </c>
      <c r="K15" s="46">
        <f>DIRECTO!K15+DERECHA!K15+IZQUIERDA!K15</f>
        <v>4</v>
      </c>
      <c r="L15" s="46">
        <f>DIRECTO!L15+DERECHA!L15+IZQUIERDA!L15</f>
        <v>1</v>
      </c>
      <c r="M15" s="6">
        <f t="shared" si="1"/>
        <v>23</v>
      </c>
      <c r="N15" s="2">
        <f t="shared" si="4"/>
        <v>88</v>
      </c>
      <c r="O15" s="18" t="s">
        <v>30</v>
      </c>
      <c r="P15" s="46">
        <f>DIRECTO!P15+DERECHA!P15+IZQUIERDA!P15</f>
        <v>0</v>
      </c>
      <c r="Q15" s="46">
        <f>DIRECTO!Q15+DERECHA!Q15+IZQUIERDA!Q15</f>
        <v>0</v>
      </c>
      <c r="R15" s="46">
        <f>DIRECTO!R15+DERECHA!R15+IZQUIERDA!R15</f>
        <v>0</v>
      </c>
      <c r="S15" s="46">
        <f>DIRECTO!S15+DERECHA!S15+IZQUIERDA!S15</f>
        <v>0</v>
      </c>
      <c r="T15" s="6">
        <f t="shared" si="2"/>
        <v>0</v>
      </c>
      <c r="U15" s="2">
        <f t="shared" si="5"/>
        <v>50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DIRECTO!B16+DERECHA!B16+IZQUIERDA!B16</f>
        <v>0</v>
      </c>
      <c r="C16" s="46">
        <f>DIRECTO!C16+DERECHA!C16+IZQUIERDA!C16</f>
        <v>18</v>
      </c>
      <c r="D16" s="46">
        <f>DIRECTO!D16+DERECHA!D16+IZQUIERDA!D16</f>
        <v>0</v>
      </c>
      <c r="E16" s="46">
        <f>DIRECTO!E16+DERECHA!E16+IZQUIERDA!E16</f>
        <v>4</v>
      </c>
      <c r="F16" s="6">
        <f t="shared" si="0"/>
        <v>28</v>
      </c>
      <c r="G16" s="2">
        <f t="shared" si="3"/>
        <v>108.5</v>
      </c>
      <c r="H16" s="19" t="s">
        <v>15</v>
      </c>
      <c r="I16" s="46">
        <f>DIRECTO!I16+DERECHA!I16+IZQUIERDA!I16</f>
        <v>2</v>
      </c>
      <c r="J16" s="46">
        <f>DIRECTO!J16+DERECHA!J16+IZQUIERDA!J16</f>
        <v>7</v>
      </c>
      <c r="K16" s="46">
        <f>DIRECTO!K16+DERECHA!K16+IZQUIERDA!K16</f>
        <v>2</v>
      </c>
      <c r="L16" s="46">
        <f>DIRECTO!L16+DERECHA!L16+IZQUIERDA!L16</f>
        <v>1</v>
      </c>
      <c r="M16" s="6">
        <f t="shared" si="1"/>
        <v>14.5</v>
      </c>
      <c r="N16" s="2">
        <f t="shared" si="4"/>
        <v>75.5</v>
      </c>
      <c r="O16" s="19" t="s">
        <v>8</v>
      </c>
      <c r="P16" s="46">
        <f>DIRECTO!P16+DERECHA!P16+IZQUIERDA!P16</f>
        <v>0</v>
      </c>
      <c r="Q16" s="46">
        <f>DIRECTO!Q16+DERECHA!Q16+IZQUIERDA!Q16</f>
        <v>0</v>
      </c>
      <c r="R16" s="46">
        <f>DIRECTO!R16+DERECHA!R16+IZQUIERDA!R16</f>
        <v>0</v>
      </c>
      <c r="S16" s="46">
        <f>DIRECTO!S16+DERECHA!S16+IZQUIERDA!S16</f>
        <v>0</v>
      </c>
      <c r="T16" s="6">
        <f t="shared" si="2"/>
        <v>0</v>
      </c>
      <c r="U16" s="2">
        <f t="shared" si="5"/>
        <v>24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DIRECTO!B17+DERECHA!B17+IZQUIERDA!B17</f>
        <v>1</v>
      </c>
      <c r="C17" s="46">
        <f>DIRECTO!C17+DERECHA!C17+IZQUIERDA!C17</f>
        <v>20</v>
      </c>
      <c r="D17" s="46">
        <f>DIRECTO!D17+DERECHA!D17+IZQUIERDA!D17</f>
        <v>4</v>
      </c>
      <c r="E17" s="46">
        <f>DIRECTO!E17+DERECHA!E17+IZQUIERDA!E17</f>
        <v>2</v>
      </c>
      <c r="F17" s="6">
        <f t="shared" si="0"/>
        <v>33.5</v>
      </c>
      <c r="G17" s="2">
        <f t="shared" si="3"/>
        <v>116</v>
      </c>
      <c r="H17" s="19" t="s">
        <v>18</v>
      </c>
      <c r="I17" s="46">
        <f>DIRECTO!I17+DERECHA!I17+IZQUIERDA!I17</f>
        <v>0</v>
      </c>
      <c r="J17" s="46">
        <f>DIRECTO!J17+DERECHA!J17+IZQUIERDA!J17</f>
        <v>19</v>
      </c>
      <c r="K17" s="46">
        <f>DIRECTO!K17+DERECHA!K17+IZQUIERDA!K17</f>
        <v>3</v>
      </c>
      <c r="L17" s="46">
        <f>DIRECTO!L17+DERECHA!L17+IZQUIERDA!L17</f>
        <v>1</v>
      </c>
      <c r="M17" s="6">
        <f t="shared" si="1"/>
        <v>27.5</v>
      </c>
      <c r="N17" s="2">
        <f t="shared" si="4"/>
        <v>86</v>
      </c>
      <c r="O17" s="19" t="s">
        <v>10</v>
      </c>
      <c r="P17" s="46">
        <f>DIRECTO!P17+DERECHA!P17+IZQUIERDA!P17</f>
        <v>0</v>
      </c>
      <c r="Q17" s="46">
        <f>DIRECTO!Q17+DERECHA!Q17+IZQUIERDA!Q17</f>
        <v>0</v>
      </c>
      <c r="R17" s="46">
        <f>DIRECTO!R17+DERECHA!R17+IZQUIERDA!R17</f>
        <v>0</v>
      </c>
      <c r="S17" s="46">
        <f>DIRECTO!S17+DERECHA!S17+IZQUIERDA!S17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DIRECTO!B18+DERECHA!B18+IZQUIERDA!B18</f>
        <v>1</v>
      </c>
      <c r="C18" s="46">
        <f>DIRECTO!C18+DERECHA!C18+IZQUIERDA!C18</f>
        <v>37</v>
      </c>
      <c r="D18" s="46">
        <f>DIRECTO!D18+DERECHA!D18+IZQUIERDA!D18</f>
        <v>0</v>
      </c>
      <c r="E18" s="46">
        <f>DIRECTO!E18+DERECHA!E18+IZQUIERDA!E18</f>
        <v>1</v>
      </c>
      <c r="F18" s="6">
        <f t="shared" si="0"/>
        <v>40</v>
      </c>
      <c r="G18" s="2">
        <f t="shared" si="3"/>
        <v>132</v>
      </c>
      <c r="H18" s="19" t="s">
        <v>20</v>
      </c>
      <c r="I18" s="46">
        <f>DIRECTO!I18+DERECHA!I18+IZQUIERDA!I18</f>
        <v>0</v>
      </c>
      <c r="J18" s="46">
        <f>DIRECTO!J18+DERECHA!J18+IZQUIERDA!J18</f>
        <v>25</v>
      </c>
      <c r="K18" s="46">
        <f>DIRECTO!K18+DERECHA!K18+IZQUIERDA!K18</f>
        <v>3</v>
      </c>
      <c r="L18" s="46">
        <f>DIRECTO!L18+DERECHA!L18+IZQUIERDA!L18</f>
        <v>0</v>
      </c>
      <c r="M18" s="6">
        <f t="shared" si="1"/>
        <v>31</v>
      </c>
      <c r="N18" s="2">
        <f t="shared" si="4"/>
        <v>96</v>
      </c>
      <c r="O18" s="19" t="s">
        <v>13</v>
      </c>
      <c r="P18" s="46">
        <f>DIRECTO!P18+DERECHA!P18+IZQUIERDA!P18</f>
        <v>0</v>
      </c>
      <c r="Q18" s="46">
        <f>DIRECTO!Q18+DERECHA!Q18+IZQUIERDA!Q18</f>
        <v>0</v>
      </c>
      <c r="R18" s="46">
        <f>DIRECTO!R18+DERECHA!R18+IZQUIERDA!R18</f>
        <v>0</v>
      </c>
      <c r="S18" s="46">
        <f>DIRECTO!S18+DERECHA!S18+IZQUIERDA!S18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DIRECTO!B19+DERECHA!B19+IZQUIERDA!B19</f>
        <v>4</v>
      </c>
      <c r="C19" s="47">
        <f>DIRECTO!C19+DERECHA!C19+IZQUIERDA!C19</f>
        <v>16</v>
      </c>
      <c r="D19" s="47">
        <f>DIRECTO!D19+DERECHA!D19+IZQUIERDA!D19</f>
        <v>3</v>
      </c>
      <c r="E19" s="47">
        <f>DIRECTO!E19+DERECHA!E19+IZQUIERDA!E19</f>
        <v>1</v>
      </c>
      <c r="F19" s="7">
        <f t="shared" si="0"/>
        <v>26.5</v>
      </c>
      <c r="G19" s="3">
        <f t="shared" si="3"/>
        <v>128</v>
      </c>
      <c r="H19" s="20" t="s">
        <v>22</v>
      </c>
      <c r="I19" s="46">
        <f>DIRECTO!I19+DERECHA!I19+IZQUIERDA!I19</f>
        <v>0</v>
      </c>
      <c r="J19" s="46">
        <f>DIRECTO!J19+DERECHA!J19+IZQUIERDA!J19</f>
        <v>14</v>
      </c>
      <c r="K19" s="46">
        <f>DIRECTO!K19+DERECHA!K19+IZQUIERDA!K19</f>
        <v>4</v>
      </c>
      <c r="L19" s="46">
        <f>DIRECTO!L19+DERECHA!L19+IZQUIERDA!L19</f>
        <v>0</v>
      </c>
      <c r="M19" s="6">
        <f t="shared" si="1"/>
        <v>22</v>
      </c>
      <c r="N19" s="2">
        <f>M16+M17+M18+M19</f>
        <v>95</v>
      </c>
      <c r="O19" s="19" t="s">
        <v>16</v>
      </c>
      <c r="P19" s="46">
        <f>DIRECTO!P19+DERECHA!P19+IZQUIERDA!P19</f>
        <v>0</v>
      </c>
      <c r="Q19" s="46">
        <f>DIRECTO!Q19+DERECHA!Q19+IZQUIERDA!Q19</f>
        <v>0</v>
      </c>
      <c r="R19" s="46">
        <f>DIRECTO!R19+DERECHA!R19+IZQUIERDA!R19</f>
        <v>0</v>
      </c>
      <c r="S19" s="46">
        <f>DIRECTO!S19+DERECHA!S19+IZQUIERDA!S19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DIRECTO!B20+DERECHA!B20+IZQUIERDA!B20</f>
        <v>4</v>
      </c>
      <c r="C20" s="45">
        <f>DIRECTO!C20+DERECHA!C20+IZQUIERDA!C20</f>
        <v>12</v>
      </c>
      <c r="D20" s="45">
        <f>DIRECTO!D20+DERECHA!D20+IZQUIERDA!D20</f>
        <v>2</v>
      </c>
      <c r="E20" s="45">
        <f>DIRECTO!E20+DERECHA!E20+IZQUIERDA!E20</f>
        <v>0</v>
      </c>
      <c r="F20" s="8">
        <f t="shared" si="0"/>
        <v>18</v>
      </c>
      <c r="G20" s="35"/>
      <c r="H20" s="19" t="s">
        <v>24</v>
      </c>
      <c r="I20" s="46">
        <f>DIRECTO!I20+DERECHA!I20+IZQUIERDA!I20</f>
        <v>2</v>
      </c>
      <c r="J20" s="46">
        <f>DIRECTO!J20+DERECHA!J20+IZQUIERDA!J20</f>
        <v>23</v>
      </c>
      <c r="K20" s="46">
        <f>DIRECTO!K20+DERECHA!K20+IZQUIERDA!K20</f>
        <v>3</v>
      </c>
      <c r="L20" s="46">
        <f>DIRECTO!L20+DERECHA!L20+IZQUIERDA!L20</f>
        <v>1</v>
      </c>
      <c r="M20" s="8">
        <f t="shared" si="1"/>
        <v>32.5</v>
      </c>
      <c r="N20" s="2">
        <f>M17+M18+M19+M20</f>
        <v>113</v>
      </c>
      <c r="O20" s="19" t="s">
        <v>45</v>
      </c>
      <c r="P20" s="46">
        <f>DIRECTO!P20+DERECHA!P20+IZQUIERDA!P20</f>
        <v>0</v>
      </c>
      <c r="Q20" s="46">
        <f>DIRECTO!Q20+DERECHA!Q20+IZQUIERDA!Q20</f>
        <v>0</v>
      </c>
      <c r="R20" s="46">
        <f>DIRECTO!R20+DERECHA!R20+IZQUIERDA!R20</f>
        <v>0</v>
      </c>
      <c r="S20" s="46">
        <f>DIRECTO!S20+DERECHA!S20+IZQUIERDA!S20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DIRECTO!B21+DERECHA!B21+IZQUIERDA!B21</f>
        <v>3</v>
      </c>
      <c r="C21" s="45">
        <f>DIRECTO!C21+DERECHA!C21+IZQUIERDA!C21</f>
        <v>11</v>
      </c>
      <c r="D21" s="45">
        <f>DIRECTO!D21+DERECHA!D21+IZQUIERDA!D21</f>
        <v>3</v>
      </c>
      <c r="E21" s="45">
        <f>DIRECTO!E21+DERECHA!E21+IZQUIERDA!E21</f>
        <v>2</v>
      </c>
      <c r="F21" s="6">
        <f t="shared" si="0"/>
        <v>23.5</v>
      </c>
      <c r="G21" s="36"/>
      <c r="H21" s="20" t="s">
        <v>25</v>
      </c>
      <c r="I21" s="46">
        <f>DIRECTO!I21+DERECHA!I21+IZQUIERDA!I21</f>
        <v>2</v>
      </c>
      <c r="J21" s="46">
        <f>DIRECTO!J21+DERECHA!J21+IZQUIERDA!J21</f>
        <v>22</v>
      </c>
      <c r="K21" s="46">
        <f>DIRECTO!K21+DERECHA!K21+IZQUIERDA!K21</f>
        <v>2</v>
      </c>
      <c r="L21" s="46">
        <f>DIRECTO!L21+DERECHA!L21+IZQUIERDA!L21</f>
        <v>1</v>
      </c>
      <c r="M21" s="6">
        <f t="shared" si="1"/>
        <v>29.5</v>
      </c>
      <c r="N21" s="2">
        <f>M18+M19+M20+M21</f>
        <v>115</v>
      </c>
      <c r="O21" s="21" t="s">
        <v>46</v>
      </c>
      <c r="P21" s="47">
        <f>DIRECTO!P21+DERECHA!P21+IZQUIERDA!P21</f>
        <v>0</v>
      </c>
      <c r="Q21" s="47">
        <f>DIRECTO!Q21+DERECHA!Q21+IZQUIERDA!Q21</f>
        <v>0</v>
      </c>
      <c r="R21" s="47">
        <f>DIRECTO!R21+DERECHA!R21+IZQUIERDA!R21</f>
        <v>0</v>
      </c>
      <c r="S21" s="47">
        <f>DIRECTO!S21+DERECHA!S21+IZQUIERDA!S21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DIRECTO!B22+DERECHA!B22+IZQUIERDA!B22</f>
        <v>2</v>
      </c>
      <c r="C22" s="45">
        <f>DIRECTO!C22+DERECHA!C22+IZQUIERDA!C22</f>
        <v>15</v>
      </c>
      <c r="D22" s="45">
        <f>DIRECTO!D22+DERECHA!D22+IZQUIERDA!D22</f>
        <v>3</v>
      </c>
      <c r="E22" s="45">
        <f>DIRECTO!E22+DERECHA!E22+IZQUIERDA!E22</f>
        <v>2</v>
      </c>
      <c r="F22" s="6">
        <f t="shared" si="0"/>
        <v>27</v>
      </c>
      <c r="G22" s="2"/>
      <c r="H22" s="21" t="s">
        <v>26</v>
      </c>
      <c r="I22" s="46">
        <f>DIRECTO!I22+DERECHA!I22+IZQUIERDA!I22</f>
        <v>0</v>
      </c>
      <c r="J22" s="46">
        <f>DIRECTO!J22+DERECHA!J22+IZQUIERDA!J22</f>
        <v>21</v>
      </c>
      <c r="K22" s="46">
        <f>DIRECTO!K22+DERECHA!K22+IZQUIERDA!K22</f>
        <v>4</v>
      </c>
      <c r="L22" s="46">
        <f>DIRECTO!L22+DERECHA!L22+IZQUIERDA!L22</f>
        <v>0</v>
      </c>
      <c r="M22" s="6">
        <f t="shared" si="1"/>
        <v>29</v>
      </c>
      <c r="N22" s="3">
        <f>M19+M20+M21+M22</f>
        <v>113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132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115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114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85</v>
      </c>
      <c r="G24" s="88"/>
      <c r="H24" s="162"/>
      <c r="I24" s="163"/>
      <c r="J24" s="82" t="s">
        <v>71</v>
      </c>
      <c r="K24" s="86"/>
      <c r="L24" s="86"/>
      <c r="M24" s="87" t="s">
        <v>69</v>
      </c>
      <c r="N24" s="88"/>
      <c r="O24" s="162"/>
      <c r="P24" s="163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L26" sqref="L2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109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110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34" t="str">
        <f>DIRECTO!D5</f>
        <v>CL 32 - CR 40</v>
      </c>
      <c r="D5" s="234"/>
      <c r="E5" s="234"/>
      <c r="F5" s="111"/>
      <c r="G5" s="112"/>
      <c r="H5" s="103" t="s">
        <v>53</v>
      </c>
      <c r="I5" s="235">
        <f>DIRECTO!L5</f>
        <v>3240</v>
      </c>
      <c r="J5" s="235"/>
    </row>
    <row r="6" spans="1:10" x14ac:dyDescent="0.2">
      <c r="A6" s="178" t="s">
        <v>111</v>
      </c>
      <c r="B6" s="178"/>
      <c r="C6" s="220"/>
      <c r="D6" s="220"/>
      <c r="E6" s="220"/>
      <c r="F6" s="111"/>
      <c r="G6" s="112"/>
      <c r="H6" s="103" t="s">
        <v>58</v>
      </c>
      <c r="I6" s="221">
        <f>DIRECTO!S6</f>
        <v>44083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112</v>
      </c>
      <c r="B8" s="225" t="s">
        <v>113</v>
      </c>
      <c r="C8" s="223" t="s">
        <v>114</v>
      </c>
      <c r="D8" s="225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7" t="s">
        <v>120</v>
      </c>
      <c r="J8" s="229" t="s">
        <v>121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122</v>
      </c>
      <c r="B10" s="217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5"/>
      <c r="B11" s="218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5"/>
      <c r="B12" s="218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5"/>
      <c r="B14" s="218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5"/>
      <c r="B15" s="218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5"/>
      <c r="B17" s="218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129</v>
      </c>
      <c r="B19" s="217">
        <v>1</v>
      </c>
      <c r="C19" s="134"/>
      <c r="D19" s="123" t="s">
        <v>123</v>
      </c>
      <c r="E19" s="75"/>
      <c r="F19" s="75"/>
      <c r="G19" s="75"/>
      <c r="H19" s="75"/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124</v>
      </c>
      <c r="D20" s="125" t="s">
        <v>125</v>
      </c>
      <c r="E20" s="126"/>
      <c r="F20" s="126"/>
      <c r="G20" s="126"/>
      <c r="H20" s="126"/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137</v>
      </c>
      <c r="D21" s="129" t="s">
        <v>126</v>
      </c>
      <c r="E21" s="74"/>
      <c r="F21" s="74"/>
      <c r="G21" s="74"/>
      <c r="H21" s="74"/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123</v>
      </c>
      <c r="E22" s="75"/>
      <c r="F22" s="75"/>
      <c r="G22" s="75"/>
      <c r="H22" s="75"/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127</v>
      </c>
      <c r="D23" s="125" t="s">
        <v>125</v>
      </c>
      <c r="E23" s="126"/>
      <c r="F23" s="126"/>
      <c r="G23" s="126"/>
      <c r="H23" s="126"/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138</v>
      </c>
      <c r="D24" s="129" t="s">
        <v>126</v>
      </c>
      <c r="E24" s="74"/>
      <c r="F24" s="74"/>
      <c r="G24" s="74"/>
      <c r="H24" s="74"/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123</v>
      </c>
      <c r="E25" s="75"/>
      <c r="F25" s="75"/>
      <c r="G25" s="75"/>
      <c r="H25" s="75"/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128</v>
      </c>
      <c r="D26" s="125" t="s">
        <v>125</v>
      </c>
      <c r="E26" s="126"/>
      <c r="F26" s="126"/>
      <c r="G26" s="126"/>
      <c r="H26" s="126"/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139</v>
      </c>
      <c r="D27" s="129" t="s">
        <v>126</v>
      </c>
      <c r="E27" s="74"/>
      <c r="F27" s="74"/>
      <c r="G27" s="74"/>
      <c r="H27" s="74"/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130</v>
      </c>
      <c r="B28" s="217">
        <v>1</v>
      </c>
      <c r="C28" s="134"/>
      <c r="D28" s="123" t="s">
        <v>123</v>
      </c>
      <c r="E28" s="75"/>
      <c r="F28" s="75"/>
      <c r="G28" s="75"/>
      <c r="H28" s="75"/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124</v>
      </c>
      <c r="D29" s="125" t="s">
        <v>125</v>
      </c>
      <c r="E29" s="126"/>
      <c r="F29" s="126"/>
      <c r="G29" s="126"/>
      <c r="H29" s="126"/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15"/>
      <c r="B30" s="218"/>
      <c r="C30" s="128" t="s">
        <v>140</v>
      </c>
      <c r="D30" s="129" t="s">
        <v>126</v>
      </c>
      <c r="E30" s="74"/>
      <c r="F30" s="74"/>
      <c r="G30" s="74"/>
      <c r="H30" s="74"/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5"/>
      <c r="B31" s="218"/>
      <c r="C31" s="132"/>
      <c r="D31" s="123" t="s">
        <v>123</v>
      </c>
      <c r="E31" s="75"/>
      <c r="F31" s="75"/>
      <c r="G31" s="75"/>
      <c r="H31" s="75"/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127</v>
      </c>
      <c r="D32" s="125" t="s">
        <v>125</v>
      </c>
      <c r="E32" s="126"/>
      <c r="F32" s="126"/>
      <c r="G32" s="126"/>
      <c r="H32" s="126"/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5"/>
      <c r="B33" s="218"/>
      <c r="C33" s="128" t="s">
        <v>141</v>
      </c>
      <c r="D33" s="129" t="s">
        <v>126</v>
      </c>
      <c r="E33" s="74"/>
      <c r="F33" s="74"/>
      <c r="G33" s="74"/>
      <c r="H33" s="74"/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5"/>
      <c r="B34" s="218"/>
      <c r="C34" s="132"/>
      <c r="D34" s="123" t="s">
        <v>123</v>
      </c>
      <c r="E34" s="75"/>
      <c r="F34" s="75"/>
      <c r="G34" s="75"/>
      <c r="H34" s="75"/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128</v>
      </c>
      <c r="D35" s="125" t="s">
        <v>125</v>
      </c>
      <c r="E35" s="126"/>
      <c r="F35" s="126"/>
      <c r="G35" s="126"/>
      <c r="H35" s="126"/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6"/>
      <c r="B36" s="219"/>
      <c r="C36" s="133" t="s">
        <v>142</v>
      </c>
      <c r="D36" s="129" t="s">
        <v>126</v>
      </c>
      <c r="E36" s="74"/>
      <c r="F36" s="74"/>
      <c r="G36" s="74"/>
      <c r="H36" s="74"/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4" t="s">
        <v>131</v>
      </c>
      <c r="B37" s="217">
        <v>1</v>
      </c>
      <c r="C37" s="134"/>
      <c r="D37" s="123" t="s">
        <v>123</v>
      </c>
      <c r="E37" s="75"/>
      <c r="F37" s="75"/>
      <c r="G37" s="75"/>
      <c r="H37" s="75"/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124</v>
      </c>
      <c r="D38" s="125" t="s">
        <v>125</v>
      </c>
      <c r="E38" s="126"/>
      <c r="F38" s="126"/>
      <c r="G38" s="126"/>
      <c r="H38" s="126"/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5"/>
      <c r="B39" s="218"/>
      <c r="C39" s="128" t="s">
        <v>143</v>
      </c>
      <c r="D39" s="129" t="s">
        <v>126</v>
      </c>
      <c r="E39" s="74"/>
      <c r="F39" s="74"/>
      <c r="G39" s="74"/>
      <c r="H39" s="74"/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123</v>
      </c>
      <c r="E40" s="75"/>
      <c r="F40" s="75"/>
      <c r="G40" s="75"/>
      <c r="H40" s="75"/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127</v>
      </c>
      <c r="D41" s="125" t="s">
        <v>125</v>
      </c>
      <c r="E41" s="126"/>
      <c r="F41" s="126"/>
      <c r="G41" s="126"/>
      <c r="H41" s="126"/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5"/>
      <c r="B42" s="218"/>
      <c r="C42" s="128" t="s">
        <v>144</v>
      </c>
      <c r="D42" s="129" t="s">
        <v>126</v>
      </c>
      <c r="E42" s="74"/>
      <c r="F42" s="74"/>
      <c r="G42" s="74"/>
      <c r="H42" s="74"/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123</v>
      </c>
      <c r="E43" s="75"/>
      <c r="F43" s="75"/>
      <c r="G43" s="75"/>
      <c r="H43" s="75"/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128</v>
      </c>
      <c r="D44" s="125" t="s">
        <v>125</v>
      </c>
      <c r="E44" s="126"/>
      <c r="F44" s="126"/>
      <c r="G44" s="126"/>
      <c r="H44" s="126"/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6"/>
      <c r="B45" s="219"/>
      <c r="C45" s="133" t="s">
        <v>145</v>
      </c>
      <c r="D45" s="129" t="s">
        <v>126</v>
      </c>
      <c r="E45" s="74"/>
      <c r="F45" s="74"/>
      <c r="G45" s="74"/>
      <c r="H45" s="74"/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92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93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94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95</v>
      </c>
      <c r="B8" s="239"/>
      <c r="C8" s="238" t="s">
        <v>96</v>
      </c>
      <c r="D8" s="238"/>
      <c r="E8" s="238"/>
      <c r="F8" s="238"/>
      <c r="G8" s="238"/>
      <c r="H8" s="238"/>
      <c r="I8" s="92"/>
      <c r="J8" s="92"/>
      <c r="K8" s="92"/>
      <c r="L8" s="239" t="s">
        <v>97</v>
      </c>
      <c r="M8" s="239"/>
      <c r="N8" s="239"/>
      <c r="O8" s="238" t="str">
        <f>DIRECTO!D5</f>
        <v>CL 32 - CR 40</v>
      </c>
      <c r="P8" s="238"/>
      <c r="Q8" s="238"/>
      <c r="R8" s="238"/>
      <c r="S8" s="238"/>
      <c r="T8" s="92"/>
      <c r="U8" s="92"/>
      <c r="V8" s="239" t="s">
        <v>98</v>
      </c>
      <c r="W8" s="239"/>
      <c r="X8" s="239"/>
      <c r="Y8" s="238">
        <f>DIRECTO!L5</f>
        <v>3240</v>
      </c>
      <c r="Z8" s="238"/>
      <c r="AA8" s="238"/>
      <c r="AB8" s="92"/>
      <c r="AC8" s="92"/>
      <c r="AD8" s="92"/>
      <c r="AE8" s="92"/>
      <c r="AF8" s="92"/>
      <c r="AG8" s="92"/>
      <c r="AH8" s="239" t="s">
        <v>99</v>
      </c>
      <c r="AI8" s="239"/>
      <c r="AJ8" s="240">
        <f>DIRECTO!S6</f>
        <v>44083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132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133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101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101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DIRECTO!F10</f>
        <v>1</v>
      </c>
      <c r="C17" s="149">
        <f>DIRECTO!F11</f>
        <v>5.5</v>
      </c>
      <c r="D17" s="149">
        <f>DIRECTO!F12</f>
        <v>12.5</v>
      </c>
      <c r="E17" s="149">
        <f>DIRECTO!F13</f>
        <v>11.5</v>
      </c>
      <c r="F17" s="149">
        <f>DIRECTO!F14</f>
        <v>8.5</v>
      </c>
      <c r="G17" s="149">
        <f>DIRECTO!F15</f>
        <v>6</v>
      </c>
      <c r="H17" s="149">
        <f>DIRECTO!F16</f>
        <v>7.5</v>
      </c>
      <c r="I17" s="149">
        <f>DIRECTO!F17</f>
        <v>10.5</v>
      </c>
      <c r="J17" s="149">
        <f>DIRECTO!F18</f>
        <v>17</v>
      </c>
      <c r="K17" s="149">
        <f>DIRECTO!F19</f>
        <v>7.5</v>
      </c>
      <c r="L17" s="150"/>
      <c r="M17" s="149">
        <f>DIRECTO!F20</f>
        <v>6.5</v>
      </c>
      <c r="N17" s="149">
        <f>DIRECTO!F21</f>
        <v>5.5</v>
      </c>
      <c r="O17" s="149">
        <f>DIRECTO!F22</f>
        <v>5</v>
      </c>
      <c r="P17" s="149">
        <f>DIRECTO!M10</f>
        <v>2</v>
      </c>
      <c r="Q17" s="149">
        <f>DIRECTO!M11</f>
        <v>6</v>
      </c>
      <c r="R17" s="149">
        <f>DIRECTO!M12</f>
        <v>7</v>
      </c>
      <c r="S17" s="149">
        <f>DIRECTO!M13</f>
        <v>4.5</v>
      </c>
      <c r="T17" s="149">
        <f>DIRECTO!M14</f>
        <v>6</v>
      </c>
      <c r="U17" s="149">
        <f>DIRECTO!M15</f>
        <v>2.5</v>
      </c>
      <c r="V17" s="149">
        <f>DIRECTO!M16</f>
        <v>1.5</v>
      </c>
      <c r="W17" s="149">
        <f>DIRECTO!M17</f>
        <v>6</v>
      </c>
      <c r="X17" s="149">
        <f>DIRECTO!M18</f>
        <v>5</v>
      </c>
      <c r="Y17" s="149">
        <f>DIRECTO!M19</f>
        <v>5</v>
      </c>
      <c r="Z17" s="149">
        <f>DIRECTO!M20</f>
        <v>12</v>
      </c>
      <c r="AA17" s="149">
        <f>DIRECTO!M21</f>
        <v>8.5</v>
      </c>
      <c r="AB17" s="149">
        <f>DIRECTO!M22</f>
        <v>5</v>
      </c>
      <c r="AC17" s="150"/>
      <c r="AD17" s="149">
        <f>DIRECTO!T10</f>
        <v>4</v>
      </c>
      <c r="AE17" s="149">
        <f>DIRECTO!T11</f>
        <v>12.5</v>
      </c>
      <c r="AF17" s="149">
        <f>DIRECTO!T12</f>
        <v>8</v>
      </c>
      <c r="AG17" s="149">
        <f>DIRECTO!T13</f>
        <v>6</v>
      </c>
      <c r="AH17" s="149">
        <f>DIRECTO!T14</f>
        <v>0</v>
      </c>
      <c r="AI17" s="149">
        <f>DIRECTO!T15</f>
        <v>0</v>
      </c>
      <c r="AJ17" s="149">
        <f>DIRECTO!T16</f>
        <v>0</v>
      </c>
      <c r="AK17" s="149">
        <f>DIRECTO!T17</f>
        <v>0</v>
      </c>
      <c r="AL17" s="149">
        <f>DIRECTO!T18</f>
        <v>0</v>
      </c>
      <c r="AM17" s="149">
        <f>DIRECTO!T19</f>
        <v>0</v>
      </c>
      <c r="AN17" s="149">
        <f>DIRECTO!T20</f>
        <v>0</v>
      </c>
      <c r="AO17" s="149">
        <f>DIRECTO!T21</f>
        <v>0</v>
      </c>
      <c r="AP17" s="101"/>
      <c r="AQ17" s="101"/>
      <c r="AR17" s="101"/>
      <c r="AS17" s="101"/>
      <c r="AT17" s="101"/>
      <c r="AU17" s="101">
        <f t="shared" ref="AU17:BA17" si="6">E18</f>
        <v>30.5</v>
      </c>
      <c r="AV17" s="101">
        <f t="shared" si="6"/>
        <v>38</v>
      </c>
      <c r="AW17" s="101">
        <f t="shared" si="6"/>
        <v>38.5</v>
      </c>
      <c r="AX17" s="101">
        <f t="shared" si="6"/>
        <v>33.5</v>
      </c>
      <c r="AY17" s="101">
        <f t="shared" si="6"/>
        <v>32.5</v>
      </c>
      <c r="AZ17" s="101">
        <f t="shared" si="6"/>
        <v>41</v>
      </c>
      <c r="BA17" s="101">
        <f t="shared" si="6"/>
        <v>42.5</v>
      </c>
      <c r="BB17" s="101"/>
      <c r="BC17" s="101"/>
      <c r="BD17" s="101"/>
      <c r="BE17" s="101">
        <f t="shared" ref="BE17:BQ17" si="7">P18</f>
        <v>19</v>
      </c>
      <c r="BF17" s="101">
        <f t="shared" si="7"/>
        <v>18.5</v>
      </c>
      <c r="BG17" s="101">
        <f t="shared" si="7"/>
        <v>20</v>
      </c>
      <c r="BH17" s="101">
        <f t="shared" si="7"/>
        <v>19.5</v>
      </c>
      <c r="BI17" s="101">
        <f t="shared" si="7"/>
        <v>23.5</v>
      </c>
      <c r="BJ17" s="101">
        <f t="shared" si="7"/>
        <v>20</v>
      </c>
      <c r="BK17" s="101">
        <f t="shared" si="7"/>
        <v>14.5</v>
      </c>
      <c r="BL17" s="101">
        <f t="shared" si="7"/>
        <v>16</v>
      </c>
      <c r="BM17" s="101">
        <f t="shared" si="7"/>
        <v>15</v>
      </c>
      <c r="BN17" s="101">
        <f t="shared" si="7"/>
        <v>17.5</v>
      </c>
      <c r="BO17" s="101">
        <f t="shared" si="7"/>
        <v>28</v>
      </c>
      <c r="BP17" s="101">
        <f t="shared" si="7"/>
        <v>30.5</v>
      </c>
      <c r="BQ17" s="101">
        <f t="shared" si="7"/>
        <v>30.5</v>
      </c>
      <c r="BR17" s="101"/>
      <c r="BS17" s="101"/>
      <c r="BT17" s="101"/>
      <c r="BU17" s="101">
        <f t="shared" ref="BU17:CC17" si="8">AG18</f>
        <v>30.5</v>
      </c>
      <c r="BV17" s="101">
        <f t="shared" si="8"/>
        <v>26.5</v>
      </c>
      <c r="BW17" s="101">
        <f t="shared" si="8"/>
        <v>14</v>
      </c>
      <c r="BX17" s="101">
        <f t="shared" si="8"/>
        <v>6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30.5</v>
      </c>
      <c r="F18" s="149">
        <f t="shared" ref="F18:K18" si="9">C17+D17+E17+F17</f>
        <v>38</v>
      </c>
      <c r="G18" s="149">
        <f t="shared" si="9"/>
        <v>38.5</v>
      </c>
      <c r="H18" s="149">
        <f t="shared" si="9"/>
        <v>33.5</v>
      </c>
      <c r="I18" s="149">
        <f t="shared" si="9"/>
        <v>32.5</v>
      </c>
      <c r="J18" s="149">
        <f t="shared" si="9"/>
        <v>41</v>
      </c>
      <c r="K18" s="149">
        <f t="shared" si="9"/>
        <v>42.5</v>
      </c>
      <c r="L18" s="150"/>
      <c r="M18" s="149"/>
      <c r="N18" s="149"/>
      <c r="O18" s="149"/>
      <c r="P18" s="149">
        <f>M17+N17+O17+P17</f>
        <v>19</v>
      </c>
      <c r="Q18" s="149">
        <f t="shared" ref="Q18:AB18" si="10">N17+O17+P17+Q17</f>
        <v>18.5</v>
      </c>
      <c r="R18" s="149">
        <f t="shared" si="10"/>
        <v>20</v>
      </c>
      <c r="S18" s="149">
        <f t="shared" si="10"/>
        <v>19.5</v>
      </c>
      <c r="T18" s="149">
        <f t="shared" si="10"/>
        <v>23.5</v>
      </c>
      <c r="U18" s="149">
        <f t="shared" si="10"/>
        <v>20</v>
      </c>
      <c r="V18" s="149">
        <f t="shared" si="10"/>
        <v>14.5</v>
      </c>
      <c r="W18" s="149">
        <f t="shared" si="10"/>
        <v>16</v>
      </c>
      <c r="X18" s="149">
        <f t="shared" si="10"/>
        <v>15</v>
      </c>
      <c r="Y18" s="149">
        <f t="shared" si="10"/>
        <v>17.5</v>
      </c>
      <c r="Z18" s="149">
        <f t="shared" si="10"/>
        <v>28</v>
      </c>
      <c r="AA18" s="149">
        <f t="shared" si="10"/>
        <v>30.5</v>
      </c>
      <c r="AB18" s="149">
        <f t="shared" si="10"/>
        <v>30.5</v>
      </c>
      <c r="AC18" s="150"/>
      <c r="AD18" s="149"/>
      <c r="AE18" s="149"/>
      <c r="AF18" s="149"/>
      <c r="AG18" s="149">
        <f>AD17+AE17+AF17+AG17</f>
        <v>30.5</v>
      </c>
      <c r="AH18" s="149">
        <f t="shared" ref="AH18:AO18" si="11">AE17+AF17+AG17+AH17</f>
        <v>26.5</v>
      </c>
      <c r="AI18" s="149">
        <f t="shared" si="11"/>
        <v>14</v>
      </c>
      <c r="AJ18" s="149">
        <f t="shared" si="11"/>
        <v>6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57.5</v>
      </c>
      <c r="AV18" s="101">
        <f t="shared" si="12"/>
        <v>54</v>
      </c>
      <c r="AW18" s="101">
        <f t="shared" si="12"/>
        <v>56</v>
      </c>
      <c r="AX18" s="101">
        <f t="shared" si="12"/>
        <v>50</v>
      </c>
      <c r="AY18" s="101">
        <f t="shared" si="12"/>
        <v>56.5</v>
      </c>
      <c r="AZ18" s="101">
        <f t="shared" si="12"/>
        <v>53</v>
      </c>
      <c r="BA18" s="101">
        <f t="shared" si="12"/>
        <v>49</v>
      </c>
      <c r="BB18" s="101"/>
      <c r="BC18" s="101"/>
      <c r="BD18" s="101"/>
      <c r="BE18" s="101">
        <f t="shared" ref="BE18:BQ18" si="13">P26</f>
        <v>48.5</v>
      </c>
      <c r="BF18" s="101">
        <f t="shared" si="13"/>
        <v>54.5</v>
      </c>
      <c r="BG18" s="101">
        <f t="shared" si="13"/>
        <v>52</v>
      </c>
      <c r="BH18" s="101">
        <f t="shared" si="13"/>
        <v>47</v>
      </c>
      <c r="BI18" s="101">
        <f t="shared" si="13"/>
        <v>45</v>
      </c>
      <c r="BJ18" s="101">
        <f t="shared" si="13"/>
        <v>45</v>
      </c>
      <c r="BK18" s="101">
        <f t="shared" si="13"/>
        <v>44</v>
      </c>
      <c r="BL18" s="101">
        <f t="shared" si="13"/>
        <v>49.5</v>
      </c>
      <c r="BM18" s="101">
        <f t="shared" si="13"/>
        <v>53.5</v>
      </c>
      <c r="BN18" s="101">
        <f t="shared" si="13"/>
        <v>51</v>
      </c>
      <c r="BO18" s="101">
        <f t="shared" si="13"/>
        <v>55</v>
      </c>
      <c r="BP18" s="101">
        <f t="shared" si="13"/>
        <v>49</v>
      </c>
      <c r="BQ18" s="101">
        <f t="shared" si="13"/>
        <v>51</v>
      </c>
      <c r="BR18" s="101"/>
      <c r="BS18" s="101"/>
      <c r="BT18" s="101"/>
      <c r="BU18" s="101">
        <f t="shared" ref="BU18:CC18" si="14">AG26</f>
        <v>56</v>
      </c>
      <c r="BV18" s="101">
        <f t="shared" si="14"/>
        <v>40.5</v>
      </c>
      <c r="BW18" s="101">
        <f t="shared" si="14"/>
        <v>23</v>
      </c>
      <c r="BX18" s="101">
        <f t="shared" si="14"/>
        <v>11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</v>
      </c>
      <c r="H19" s="152"/>
      <c r="I19" s="152" t="s">
        <v>107</v>
      </c>
      <c r="J19" s="153">
        <f>DIRECCIONALIDAD!J21/100</f>
        <v>0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</v>
      </c>
      <c r="V19" s="152"/>
      <c r="W19" s="152"/>
      <c r="X19" s="152"/>
      <c r="Y19" s="152" t="s">
        <v>107</v>
      </c>
      <c r="Z19" s="153">
        <f>DIRECCIONALIDAD!J24/100</f>
        <v>0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</v>
      </c>
      <c r="AL19" s="152"/>
      <c r="AM19" s="152"/>
      <c r="AN19" s="152" t="s">
        <v>107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13.5</v>
      </c>
      <c r="AV19" s="92">
        <f t="shared" si="15"/>
        <v>14</v>
      </c>
      <c r="AW19" s="92">
        <f t="shared" si="15"/>
        <v>19.5</v>
      </c>
      <c r="AX19" s="92">
        <f t="shared" si="15"/>
        <v>25</v>
      </c>
      <c r="AY19" s="92">
        <f t="shared" si="15"/>
        <v>27</v>
      </c>
      <c r="AZ19" s="92">
        <f t="shared" si="15"/>
        <v>38</v>
      </c>
      <c r="BA19" s="92">
        <f t="shared" si="15"/>
        <v>36.5</v>
      </c>
      <c r="BB19" s="92"/>
      <c r="BC19" s="92"/>
      <c r="BD19" s="92"/>
      <c r="BE19" s="92">
        <f t="shared" ref="BE19:BQ19" si="16">P22</f>
        <v>22</v>
      </c>
      <c r="BF19" s="92">
        <f t="shared" si="16"/>
        <v>29.5</v>
      </c>
      <c r="BG19" s="92">
        <f t="shared" si="16"/>
        <v>34</v>
      </c>
      <c r="BH19" s="92">
        <f t="shared" si="16"/>
        <v>29.5</v>
      </c>
      <c r="BI19" s="92">
        <f t="shared" si="16"/>
        <v>27.5</v>
      </c>
      <c r="BJ19" s="92">
        <f t="shared" si="16"/>
        <v>23</v>
      </c>
      <c r="BK19" s="92">
        <f t="shared" si="16"/>
        <v>17</v>
      </c>
      <c r="BL19" s="92">
        <f t="shared" si="16"/>
        <v>20.5</v>
      </c>
      <c r="BM19" s="92">
        <f t="shared" si="16"/>
        <v>27.5</v>
      </c>
      <c r="BN19" s="92">
        <f t="shared" si="16"/>
        <v>26.5</v>
      </c>
      <c r="BO19" s="92">
        <f t="shared" si="16"/>
        <v>30</v>
      </c>
      <c r="BP19" s="92">
        <f t="shared" si="16"/>
        <v>35.5</v>
      </c>
      <c r="BQ19" s="92">
        <f t="shared" si="16"/>
        <v>31.5</v>
      </c>
      <c r="BR19" s="92"/>
      <c r="BS19" s="92"/>
      <c r="BT19" s="92"/>
      <c r="BU19" s="92">
        <f t="shared" ref="BU19:CC19" si="17">AG22</f>
        <v>27.5</v>
      </c>
      <c r="BV19" s="92">
        <f t="shared" si="17"/>
        <v>19.5</v>
      </c>
      <c r="BW19" s="92">
        <f t="shared" si="17"/>
        <v>13</v>
      </c>
      <c r="BX19" s="92">
        <f t="shared" si="17"/>
        <v>7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101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101.5</v>
      </c>
      <c r="AV20" s="92">
        <f t="shared" si="18"/>
        <v>106</v>
      </c>
      <c r="AW20" s="92">
        <f t="shared" si="18"/>
        <v>114</v>
      </c>
      <c r="AX20" s="92">
        <f t="shared" si="18"/>
        <v>108.5</v>
      </c>
      <c r="AY20" s="92">
        <f t="shared" si="18"/>
        <v>116</v>
      </c>
      <c r="AZ20" s="92">
        <f t="shared" si="18"/>
        <v>132</v>
      </c>
      <c r="BA20" s="92">
        <f t="shared" si="18"/>
        <v>128</v>
      </c>
      <c r="BB20" s="92"/>
      <c r="BC20" s="92"/>
      <c r="BD20" s="92"/>
      <c r="BE20" s="92">
        <f t="shared" ref="BE20:BQ20" si="19">P30</f>
        <v>89.5</v>
      </c>
      <c r="BF20" s="92">
        <f t="shared" si="19"/>
        <v>102.5</v>
      </c>
      <c r="BG20" s="92">
        <f t="shared" si="19"/>
        <v>106</v>
      </c>
      <c r="BH20" s="92">
        <f t="shared" si="19"/>
        <v>96</v>
      </c>
      <c r="BI20" s="92">
        <f t="shared" si="19"/>
        <v>96</v>
      </c>
      <c r="BJ20" s="92">
        <f t="shared" si="19"/>
        <v>88</v>
      </c>
      <c r="BK20" s="92">
        <f t="shared" si="19"/>
        <v>75.5</v>
      </c>
      <c r="BL20" s="92">
        <f t="shared" si="19"/>
        <v>86</v>
      </c>
      <c r="BM20" s="92">
        <f t="shared" si="19"/>
        <v>96</v>
      </c>
      <c r="BN20" s="92">
        <f t="shared" si="19"/>
        <v>95</v>
      </c>
      <c r="BO20" s="92">
        <f t="shared" si="19"/>
        <v>113</v>
      </c>
      <c r="BP20" s="92">
        <f t="shared" si="19"/>
        <v>115</v>
      </c>
      <c r="BQ20" s="92">
        <f t="shared" si="19"/>
        <v>113</v>
      </c>
      <c r="BR20" s="92"/>
      <c r="BS20" s="92"/>
      <c r="BT20" s="92"/>
      <c r="BU20" s="92">
        <f t="shared" ref="BU20:CC20" si="20">AG30</f>
        <v>114</v>
      </c>
      <c r="BV20" s="92">
        <f t="shared" si="20"/>
        <v>86.5</v>
      </c>
      <c r="BW20" s="92">
        <f t="shared" si="20"/>
        <v>50</v>
      </c>
      <c r="BX20" s="92">
        <f t="shared" si="20"/>
        <v>24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102</v>
      </c>
      <c r="B21" s="149">
        <f>DERECHA!F10</f>
        <v>4.5</v>
      </c>
      <c r="C21" s="149">
        <f>DERECHA!F11</f>
        <v>3</v>
      </c>
      <c r="D21" s="149">
        <f>DERECHA!F12</f>
        <v>3</v>
      </c>
      <c r="E21" s="149">
        <f>DERECHA!F13</f>
        <v>3</v>
      </c>
      <c r="F21" s="149">
        <f>DERECHA!F14</f>
        <v>5</v>
      </c>
      <c r="G21" s="149">
        <f>DERECHA!F15</f>
        <v>8.5</v>
      </c>
      <c r="H21" s="149">
        <f>DERECHA!F16</f>
        <v>8.5</v>
      </c>
      <c r="I21" s="149">
        <f>DERECHA!F17</f>
        <v>5</v>
      </c>
      <c r="J21" s="149">
        <f>DERECHA!F18</f>
        <v>16</v>
      </c>
      <c r="K21" s="149">
        <f>DERECHA!F19</f>
        <v>7</v>
      </c>
      <c r="L21" s="150"/>
      <c r="M21" s="149">
        <f>DERECHA!F20</f>
        <v>2</v>
      </c>
      <c r="N21" s="149">
        <f>DERECHA!F21</f>
        <v>5.5</v>
      </c>
      <c r="O21" s="149">
        <f>DERECHA!F22</f>
        <v>8.5</v>
      </c>
      <c r="P21" s="149">
        <f>DERECHA!M10</f>
        <v>6</v>
      </c>
      <c r="Q21" s="149">
        <f>DERECHA!M11</f>
        <v>9.5</v>
      </c>
      <c r="R21" s="149">
        <f>DERECHA!M12</f>
        <v>10</v>
      </c>
      <c r="S21" s="149">
        <f>DERECHA!M13</f>
        <v>4</v>
      </c>
      <c r="T21" s="149">
        <f>DERECHA!M14</f>
        <v>4</v>
      </c>
      <c r="U21" s="149">
        <f>DERECHA!M15</f>
        <v>5</v>
      </c>
      <c r="V21" s="149">
        <f>DERECHA!M16</f>
        <v>4</v>
      </c>
      <c r="W21" s="149">
        <f>DERECHA!M17</f>
        <v>7.5</v>
      </c>
      <c r="X21" s="149">
        <f>DERECHA!M18</f>
        <v>11</v>
      </c>
      <c r="Y21" s="149">
        <f>DERECHA!M19</f>
        <v>4</v>
      </c>
      <c r="Z21" s="149">
        <f>DERECHA!M20</f>
        <v>7.5</v>
      </c>
      <c r="AA21" s="149">
        <f>DERECHA!M21</f>
        <v>13</v>
      </c>
      <c r="AB21" s="149">
        <f>DERECHA!M22</f>
        <v>7</v>
      </c>
      <c r="AC21" s="150"/>
      <c r="AD21" s="149">
        <f>DERECHA!T10</f>
        <v>8</v>
      </c>
      <c r="AE21" s="149">
        <f>DERECHA!T11</f>
        <v>6.5</v>
      </c>
      <c r="AF21" s="149">
        <f>DERECHA!T12</f>
        <v>6</v>
      </c>
      <c r="AG21" s="149">
        <f>DERECHA!T13</f>
        <v>7</v>
      </c>
      <c r="AH21" s="149">
        <f>DERECHA!T14</f>
        <v>0</v>
      </c>
      <c r="AI21" s="149">
        <f>DERECHA!T15</f>
        <v>0</v>
      </c>
      <c r="AJ21" s="149">
        <f>DERECHA!T16</f>
        <v>0</v>
      </c>
      <c r="AK21" s="149">
        <f>DERECHA!T17</f>
        <v>0</v>
      </c>
      <c r="AL21" s="149">
        <f>DERECHA!T18</f>
        <v>0</v>
      </c>
      <c r="AM21" s="149">
        <f>DERECHA!T19</f>
        <v>0</v>
      </c>
      <c r="AN21" s="149">
        <f>DERECHA!T20</f>
        <v>0</v>
      </c>
      <c r="AO21" s="149">
        <f>DERECHA!T21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13.5</v>
      </c>
      <c r="F22" s="149">
        <f t="shared" ref="F22:K22" si="21">C21+D21+E21+F21</f>
        <v>14</v>
      </c>
      <c r="G22" s="149">
        <f t="shared" si="21"/>
        <v>19.5</v>
      </c>
      <c r="H22" s="149">
        <f t="shared" si="21"/>
        <v>25</v>
      </c>
      <c r="I22" s="149">
        <f t="shared" si="21"/>
        <v>27</v>
      </c>
      <c r="J22" s="149">
        <f t="shared" si="21"/>
        <v>38</v>
      </c>
      <c r="K22" s="149">
        <f t="shared" si="21"/>
        <v>36.5</v>
      </c>
      <c r="L22" s="150"/>
      <c r="M22" s="149"/>
      <c r="N22" s="149"/>
      <c r="O22" s="149"/>
      <c r="P22" s="149">
        <f>M21+N21+O21+P21</f>
        <v>22</v>
      </c>
      <c r="Q22" s="149">
        <f t="shared" ref="Q22:AB22" si="22">N21+O21+P21+Q21</f>
        <v>29.5</v>
      </c>
      <c r="R22" s="149">
        <f t="shared" si="22"/>
        <v>34</v>
      </c>
      <c r="S22" s="149">
        <f t="shared" si="22"/>
        <v>29.5</v>
      </c>
      <c r="T22" s="149">
        <f t="shared" si="22"/>
        <v>27.5</v>
      </c>
      <c r="U22" s="149">
        <f t="shared" si="22"/>
        <v>23</v>
      </c>
      <c r="V22" s="149">
        <f t="shared" si="22"/>
        <v>17</v>
      </c>
      <c r="W22" s="149">
        <f t="shared" si="22"/>
        <v>20.5</v>
      </c>
      <c r="X22" s="149">
        <f t="shared" si="22"/>
        <v>27.5</v>
      </c>
      <c r="Y22" s="149">
        <f t="shared" si="22"/>
        <v>26.5</v>
      </c>
      <c r="Z22" s="149">
        <f t="shared" si="22"/>
        <v>30</v>
      </c>
      <c r="AA22" s="149">
        <f t="shared" si="22"/>
        <v>35.5</v>
      </c>
      <c r="AB22" s="149">
        <f t="shared" si="22"/>
        <v>31.5</v>
      </c>
      <c r="AC22" s="150"/>
      <c r="AD22" s="149"/>
      <c r="AE22" s="149"/>
      <c r="AF22" s="149"/>
      <c r="AG22" s="149">
        <f>AD21+AE21+AF21+AG21</f>
        <v>27.5</v>
      </c>
      <c r="AH22" s="149">
        <f t="shared" ref="AH22:AO22" si="23">AE21+AF21+AG21+AH21</f>
        <v>19.5</v>
      </c>
      <c r="AI22" s="149">
        <f t="shared" si="23"/>
        <v>13</v>
      </c>
      <c r="AJ22" s="149">
        <f t="shared" si="23"/>
        <v>7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0</v>
      </c>
      <c r="E23" s="152"/>
      <c r="F23" s="152" t="s">
        <v>106</v>
      </c>
      <c r="G23" s="153">
        <f>DIRECCIONALIDAD!J29/100</f>
        <v>0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0</v>
      </c>
      <c r="Q23" s="152"/>
      <c r="R23" s="152"/>
      <c r="S23" s="152"/>
      <c r="T23" s="152" t="s">
        <v>106</v>
      </c>
      <c r="U23" s="153">
        <f>DIRECCIONALIDAD!J32/100</f>
        <v>0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0</v>
      </c>
      <c r="AG23" s="152"/>
      <c r="AH23" s="152"/>
      <c r="AI23" s="152"/>
      <c r="AJ23" s="152" t="s">
        <v>106</v>
      </c>
      <c r="AK23" s="153">
        <f>DIRECCIONALIDAD!J35/100</f>
        <v>0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101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>
        <f>IZQUIERDA!F10</f>
        <v>14</v>
      </c>
      <c r="C25" s="149">
        <f>IZQUIERDA!F11</f>
        <v>14</v>
      </c>
      <c r="D25" s="149">
        <f>IZQUIERDA!F12</f>
        <v>18</v>
      </c>
      <c r="E25" s="149">
        <f>IZQUIERDA!F13</f>
        <v>11.5</v>
      </c>
      <c r="F25" s="149">
        <f>IZQUIERDA!F14</f>
        <v>10.5</v>
      </c>
      <c r="G25" s="149">
        <f>IZQUIERDA!F15</f>
        <v>16</v>
      </c>
      <c r="H25" s="149">
        <f>IZQUIERDA!F16</f>
        <v>12</v>
      </c>
      <c r="I25" s="149">
        <f>IZQUIERDA!F17</f>
        <v>18</v>
      </c>
      <c r="J25" s="149">
        <f>IZQUIERDA!F18</f>
        <v>7</v>
      </c>
      <c r="K25" s="149">
        <f>IZQUIERDA!F19</f>
        <v>12</v>
      </c>
      <c r="L25" s="150"/>
      <c r="M25" s="149">
        <f>IZQUIERDA!F20</f>
        <v>9.5</v>
      </c>
      <c r="N25" s="149">
        <f>IZQUIERDA!F21</f>
        <v>12.5</v>
      </c>
      <c r="O25" s="149">
        <f>IZQUIERDA!F22</f>
        <v>13.5</v>
      </c>
      <c r="P25" s="149">
        <f>IZQUIERDA!M10</f>
        <v>13</v>
      </c>
      <c r="Q25" s="149">
        <f>IZQUIERDA!M11</f>
        <v>15.5</v>
      </c>
      <c r="R25" s="149">
        <f>IZQUIERDA!M12</f>
        <v>10</v>
      </c>
      <c r="S25" s="149">
        <f>IZQUIERDA!M13</f>
        <v>8.5</v>
      </c>
      <c r="T25" s="149">
        <f>IZQUIERDA!M14</f>
        <v>11</v>
      </c>
      <c r="U25" s="149">
        <f>IZQUIERDA!M15</f>
        <v>15.5</v>
      </c>
      <c r="V25" s="149">
        <f>IZQUIERDA!M16</f>
        <v>9</v>
      </c>
      <c r="W25" s="149">
        <f>IZQUIERDA!M17</f>
        <v>14</v>
      </c>
      <c r="X25" s="149">
        <f>IZQUIERDA!M18</f>
        <v>15</v>
      </c>
      <c r="Y25" s="149">
        <f>IZQUIERDA!M19</f>
        <v>13</v>
      </c>
      <c r="Z25" s="149">
        <f>IZQUIERDA!M20</f>
        <v>13</v>
      </c>
      <c r="AA25" s="149">
        <f>IZQUIERDA!M21</f>
        <v>8</v>
      </c>
      <c r="AB25" s="149">
        <f>IZQUIERDA!M22</f>
        <v>17</v>
      </c>
      <c r="AC25" s="150"/>
      <c r="AD25" s="149">
        <f>IZQUIERDA!T10</f>
        <v>15.5</v>
      </c>
      <c r="AE25" s="149">
        <f>IZQUIERDA!T11</f>
        <v>17.5</v>
      </c>
      <c r="AF25" s="149">
        <f>IZQUIERDA!T12</f>
        <v>12</v>
      </c>
      <c r="AG25" s="149">
        <f>IZQUIERDA!T13</f>
        <v>11</v>
      </c>
      <c r="AH25" s="149">
        <f>IZQUIERDA!T14</f>
        <v>0</v>
      </c>
      <c r="AI25" s="149">
        <f>IZQUIERDA!T15</f>
        <v>0</v>
      </c>
      <c r="AJ25" s="149">
        <f>IZQUIERDA!T16</f>
        <v>0</v>
      </c>
      <c r="AK25" s="149">
        <f>IZQUIERDA!T17</f>
        <v>0</v>
      </c>
      <c r="AL25" s="149">
        <f>IZQUIERDA!T18</f>
        <v>0</v>
      </c>
      <c r="AM25" s="149">
        <f>IZQUIERDA!T19</f>
        <v>0</v>
      </c>
      <c r="AN25" s="149">
        <f>IZQUIERDA!T20</f>
        <v>0</v>
      </c>
      <c r="AO25" s="149">
        <f>IZQUIERDA!T21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57.5</v>
      </c>
      <c r="F26" s="149">
        <f t="shared" ref="F26:K26" si="24">C25+D25+E25+F25</f>
        <v>54</v>
      </c>
      <c r="G26" s="149">
        <f t="shared" si="24"/>
        <v>56</v>
      </c>
      <c r="H26" s="149">
        <f t="shared" si="24"/>
        <v>50</v>
      </c>
      <c r="I26" s="149">
        <f t="shared" si="24"/>
        <v>56.5</v>
      </c>
      <c r="J26" s="149">
        <f t="shared" si="24"/>
        <v>53</v>
      </c>
      <c r="K26" s="149">
        <f t="shared" si="24"/>
        <v>49</v>
      </c>
      <c r="L26" s="150"/>
      <c r="M26" s="149"/>
      <c r="N26" s="149"/>
      <c r="O26" s="149"/>
      <c r="P26" s="149">
        <f>M25+N25+O25+P25</f>
        <v>48.5</v>
      </c>
      <c r="Q26" s="149">
        <f t="shared" ref="Q26:AB26" si="25">N25+O25+P25+Q25</f>
        <v>54.5</v>
      </c>
      <c r="R26" s="149">
        <f t="shared" si="25"/>
        <v>52</v>
      </c>
      <c r="S26" s="149">
        <f t="shared" si="25"/>
        <v>47</v>
      </c>
      <c r="T26" s="149">
        <f t="shared" si="25"/>
        <v>45</v>
      </c>
      <c r="U26" s="149">
        <f t="shared" si="25"/>
        <v>45</v>
      </c>
      <c r="V26" s="149">
        <f t="shared" si="25"/>
        <v>44</v>
      </c>
      <c r="W26" s="149">
        <f t="shared" si="25"/>
        <v>49.5</v>
      </c>
      <c r="X26" s="149">
        <f t="shared" si="25"/>
        <v>53.5</v>
      </c>
      <c r="Y26" s="149">
        <f t="shared" si="25"/>
        <v>51</v>
      </c>
      <c r="Z26" s="149">
        <f t="shared" si="25"/>
        <v>55</v>
      </c>
      <c r="AA26" s="149">
        <f t="shared" si="25"/>
        <v>49</v>
      </c>
      <c r="AB26" s="149">
        <f t="shared" si="25"/>
        <v>51</v>
      </c>
      <c r="AC26" s="150"/>
      <c r="AD26" s="149"/>
      <c r="AE26" s="149"/>
      <c r="AF26" s="149"/>
      <c r="AG26" s="149">
        <f>AD25+AE25+AF25+AG25</f>
        <v>56</v>
      </c>
      <c r="AH26" s="149">
        <f t="shared" ref="AH26:AO26" si="26">AE25+AF25+AG25+AH25</f>
        <v>40.5</v>
      </c>
      <c r="AI26" s="149">
        <f t="shared" si="26"/>
        <v>23</v>
      </c>
      <c r="AJ26" s="149">
        <f t="shared" si="26"/>
        <v>11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101</v>
      </c>
      <c r="U28" s="236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19.5</v>
      </c>
      <c r="C29" s="149">
        <f t="shared" ref="C29:K29" si="27">C13+C17+C21+C25</f>
        <v>22.5</v>
      </c>
      <c r="D29" s="149">
        <f t="shared" si="27"/>
        <v>33.5</v>
      </c>
      <c r="E29" s="149">
        <f t="shared" si="27"/>
        <v>26</v>
      </c>
      <c r="F29" s="149">
        <f t="shared" si="27"/>
        <v>24</v>
      </c>
      <c r="G29" s="149">
        <f t="shared" si="27"/>
        <v>30.5</v>
      </c>
      <c r="H29" s="149">
        <f t="shared" si="27"/>
        <v>28</v>
      </c>
      <c r="I29" s="149">
        <f t="shared" si="27"/>
        <v>33.5</v>
      </c>
      <c r="J29" s="149">
        <f t="shared" si="27"/>
        <v>40</v>
      </c>
      <c r="K29" s="149">
        <f t="shared" si="27"/>
        <v>26.5</v>
      </c>
      <c r="L29" s="150"/>
      <c r="M29" s="149">
        <f>M13+M17+M21+M25</f>
        <v>18</v>
      </c>
      <c r="N29" s="149">
        <f t="shared" ref="N29:AB29" si="28">N13+N17+N21+N25</f>
        <v>23.5</v>
      </c>
      <c r="O29" s="149">
        <f t="shared" si="28"/>
        <v>27</v>
      </c>
      <c r="P29" s="149">
        <f t="shared" si="28"/>
        <v>21</v>
      </c>
      <c r="Q29" s="149">
        <f t="shared" si="28"/>
        <v>31</v>
      </c>
      <c r="R29" s="149">
        <f t="shared" si="28"/>
        <v>27</v>
      </c>
      <c r="S29" s="149">
        <f t="shared" si="28"/>
        <v>17</v>
      </c>
      <c r="T29" s="149">
        <f t="shared" si="28"/>
        <v>21</v>
      </c>
      <c r="U29" s="149">
        <f t="shared" si="28"/>
        <v>23</v>
      </c>
      <c r="V29" s="149">
        <f t="shared" si="28"/>
        <v>14.5</v>
      </c>
      <c r="W29" s="149">
        <f t="shared" si="28"/>
        <v>27.5</v>
      </c>
      <c r="X29" s="149">
        <f t="shared" si="28"/>
        <v>31</v>
      </c>
      <c r="Y29" s="149">
        <f t="shared" si="28"/>
        <v>22</v>
      </c>
      <c r="Z29" s="149">
        <f t="shared" si="28"/>
        <v>32.5</v>
      </c>
      <c r="AA29" s="149">
        <f t="shared" si="28"/>
        <v>29.5</v>
      </c>
      <c r="AB29" s="149">
        <f t="shared" si="28"/>
        <v>29</v>
      </c>
      <c r="AC29" s="150"/>
      <c r="AD29" s="149">
        <f>AD13+AD17+AD21+AD25</f>
        <v>27.5</v>
      </c>
      <c r="AE29" s="149">
        <f t="shared" ref="AE29:AO29" si="29">AE13+AE17+AE21+AE25</f>
        <v>36.5</v>
      </c>
      <c r="AF29" s="149">
        <f t="shared" si="29"/>
        <v>26</v>
      </c>
      <c r="AG29" s="149">
        <f t="shared" si="29"/>
        <v>24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101.5</v>
      </c>
      <c r="F30" s="149">
        <f t="shared" ref="F30:K30" si="30">C29+D29+E29+F29</f>
        <v>106</v>
      </c>
      <c r="G30" s="149">
        <f t="shared" si="30"/>
        <v>114</v>
      </c>
      <c r="H30" s="149">
        <f t="shared" si="30"/>
        <v>108.5</v>
      </c>
      <c r="I30" s="149">
        <f t="shared" si="30"/>
        <v>116</v>
      </c>
      <c r="J30" s="149">
        <f t="shared" si="30"/>
        <v>132</v>
      </c>
      <c r="K30" s="149">
        <f t="shared" si="30"/>
        <v>128</v>
      </c>
      <c r="L30" s="150"/>
      <c r="M30" s="149"/>
      <c r="N30" s="149"/>
      <c r="O30" s="149"/>
      <c r="P30" s="149">
        <f>M29+N29+O29+P29</f>
        <v>89.5</v>
      </c>
      <c r="Q30" s="149">
        <f t="shared" ref="Q30:AB30" si="31">N29+O29+P29+Q29</f>
        <v>102.5</v>
      </c>
      <c r="R30" s="149">
        <f t="shared" si="31"/>
        <v>106</v>
      </c>
      <c r="S30" s="149">
        <f t="shared" si="31"/>
        <v>96</v>
      </c>
      <c r="T30" s="149">
        <f t="shared" si="31"/>
        <v>96</v>
      </c>
      <c r="U30" s="149">
        <f t="shared" si="31"/>
        <v>88</v>
      </c>
      <c r="V30" s="149">
        <f t="shared" si="31"/>
        <v>75.5</v>
      </c>
      <c r="W30" s="149">
        <f t="shared" si="31"/>
        <v>86</v>
      </c>
      <c r="X30" s="149">
        <f t="shared" si="31"/>
        <v>96</v>
      </c>
      <c r="Y30" s="149">
        <f t="shared" si="31"/>
        <v>95</v>
      </c>
      <c r="Z30" s="149">
        <f t="shared" si="31"/>
        <v>113</v>
      </c>
      <c r="AA30" s="149">
        <f t="shared" si="31"/>
        <v>115</v>
      </c>
      <c r="AB30" s="149">
        <f t="shared" si="31"/>
        <v>113</v>
      </c>
      <c r="AC30" s="150"/>
      <c r="AD30" s="149"/>
      <c r="AE30" s="149"/>
      <c r="AF30" s="149"/>
      <c r="AG30" s="149">
        <f>AD29+AE29+AF29+AG29</f>
        <v>114</v>
      </c>
      <c r="AH30" s="149">
        <f t="shared" ref="AH30:AO30" si="32">AE29+AF29+AG29+AH29</f>
        <v>86.5</v>
      </c>
      <c r="AI30" s="149">
        <f t="shared" si="32"/>
        <v>50</v>
      </c>
      <c r="AJ30" s="149">
        <f t="shared" si="32"/>
        <v>24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DIRECTO</vt:lpstr>
      <vt:lpstr>DERECHA</vt:lpstr>
      <vt:lpstr>IZQUIERDA</vt:lpstr>
      <vt:lpstr>G-Totales</vt:lpstr>
      <vt:lpstr>DIRECCIONALIDAD</vt:lpstr>
      <vt:lpstr>DIAGRAMA DE VOL</vt:lpstr>
      <vt:lpstr>DERECHA!Área_de_impresión</vt:lpstr>
      <vt:lpstr>DIRECTO!Área_de_impresión</vt:lpstr>
      <vt:lpstr>'G-Totales'!Área_de_impresión</vt:lpstr>
      <vt:lpstr>IZQUIERDA!Área_de_impresión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2009-04-23T22:07:27Z</cp:lastPrinted>
  <dcterms:created xsi:type="dcterms:W3CDTF">1998-04-02T13:38:56Z</dcterms:created>
  <dcterms:modified xsi:type="dcterms:W3CDTF">2020-09-10T16:42:24Z</dcterms:modified>
</cp:coreProperties>
</file>