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state="hidden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45621"/>
</workbook>
</file>

<file path=xl/calcChain.xml><?xml version="1.0" encoding="utf-8"?>
<calcChain xmlns="http://schemas.openxmlformats.org/spreadsheetml/2006/main"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T10" i="4697" s="1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M18" i="4697" l="1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28" i="4689" l="1"/>
  <c r="J24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<sst xmlns="http://schemas.openxmlformats.org/spreadsheetml/2006/main" count="738" uniqueCount="143">
  <si>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</si>
  <si>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</si>
  <si>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</si>
  <si>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</si>
  <si>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</si>
  <si>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</si>
  <si>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</si>
  <si>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</si>
  <si>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</si>
  <si>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</si>
  <si>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</si>
  <si>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</si>
  <si>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</si>
  <si>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</si>
  <si>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</si>
  <si>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</si>
  <si>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</si>
  <si>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</si>
  <si>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</si>
  <si>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</si>
  <si>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</si>
  <si>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</si>
  <si>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</si>
  <si>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</si>
  <si>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</si>
  <si>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</si>
  <si>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</si>
  <si>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</si>
  <si>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</si>
  <si>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</si>
  <si>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</si>
  <si>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</si>
  <si>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</si>
  <si>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</si>
  <si>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</si>
  <si>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</si>
  <si>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</si>
  <si>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</si>
  <si>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</si>
  <si>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</si>
  <si>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</si>
  <si>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</si>
  <si>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</si>
  <si>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</si>
  <si>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</si>
  <si>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</si>
  <si>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</si>
  <si>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</si>
  <si>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</si>
  <si>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</si>
  <si>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</si>
  <si>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</si>
  <si>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</si>
  <si>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</si>
  <si>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</si>
  <si>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</si>
  <si>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</si>
  <si>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</si>
  <si>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</si>
  <si>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</si>
  <si>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</si>
  <si>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</si>
  <si>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</si>
  <si>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</si>
  <si>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</si>
  <si>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</si>
  <si>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</si>
  <si>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</si>
  <si>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</si>
  <si>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</si>
  <si>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</si>
  <si>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</si>
  <si>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</si>
  <si>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</si>
  <si>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</si>
  <si>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</si>
  <si>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</si>
  <si>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</si>
  <si>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</si>
  <si>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</si>
  <si>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</si>
  <si>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</si>
  <si>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</si>
  <si>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</si>
  <si>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</si>
  <si>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</si>
  <si>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</si>
  <si>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</si>
  <si>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</si>
  <si>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</si>
  <si>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</si>
  <si>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</si>
  <si>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</si>
  <si>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</si>
  <si>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</si>
  <si>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</si>
  <si>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</si>
  <si>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</si>
  <si>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</si>
  <si>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</si>
  <si>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</si>
  <si>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</si>
  <si>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</si>
  <si>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</si>
  <si>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</si>
  <si>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</si>
  <si>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</si>
  <si>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</si>
  <si>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</si>
  <si>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</si>
  <si>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</si>
  <si>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</si>
  <si>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</si>
  <si>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</si>
  <si>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</si>
  <si>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</si>
  <si>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</si>
  <si>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</si>
  <si>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</si>
  <si>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</si>
  <si>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</si>
  <si>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</si>
  <si>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</si>
  <si>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</si>
  <si>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7:15 - 8:15</t>
  </si>
  <si>
    <t>GEOVANNIS GONZALEZ</t>
  </si>
  <si>
    <t>JHONY NAVARRO</t>
  </si>
  <si>
    <t>11:15 - 12:15</t>
  </si>
  <si>
    <t>ADOLFREDO FLOREZ</t>
  </si>
  <si>
    <t>CL 6 - CR 38</t>
  </si>
  <si>
    <t>7:30 - 8:30</t>
  </si>
  <si>
    <t>11:45 - 12:45</t>
  </si>
  <si>
    <t>IVAN FONSECA</t>
  </si>
  <si>
    <t>1 (N-S)DESPEJE</t>
  </si>
  <si>
    <t>2 (S - N)DESPEJE</t>
  </si>
  <si>
    <t>8:45 - 9:45</t>
  </si>
  <si>
    <t>JULIO VASQUEZ</t>
  </si>
  <si>
    <t>3 (OCC-ORI)DESPEJE</t>
  </si>
  <si>
    <t>7:00 - 8:00</t>
  </si>
  <si>
    <t>11:30 - 12:30</t>
  </si>
  <si>
    <t>4 (ORI-OCC)DESPEJE</t>
  </si>
  <si>
    <t xml:space="preserve">    7:45 - 8:45</t>
  </si>
  <si>
    <t>13:45 - 14:45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</si>
</sst>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312.5</c:v>
                </c:pt>
                <c:pt idx="5">
                  <c:v>287</c:v>
                </c:pt>
                <c:pt idx="6">
                  <c:v>363.5</c:v>
                </c:pt>
                <c:pt idx="7">
                  <c:v>433</c:v>
                </c:pt>
                <c:pt idx="8">
                  <c:v>343.5</c:v>
                </c:pt>
                <c:pt idx="9">
                  <c:v>280.5</c:v>
                </c:pt>
                <c:pt idx="10">
                  <c:v>267.5</c:v>
                </c:pt>
                <c:pt idx="11">
                  <c:v>266.5</c:v>
                </c:pt>
                <c:pt idx="12">
                  <c:v>273</c:v>
                </c:pt>
                <c:pt idx="13">
                  <c:v>251.5</c:v>
                </c:pt>
                <c:pt idx="14">
                  <c:v>283.5</c:v>
                </c:pt>
                <c:pt idx="15">
                  <c:v>308.5</c:v>
                </c:pt>
                <c:pt idx="16">
                  <c:v>277.5</c:v>
                </c:pt>
                <c:pt idx="17">
                  <c:v>247.5</c:v>
                </c:pt>
                <c:pt idx="18">
                  <c:v>0</c:v>
                </c:pt>
                <c:pt idx="19">
                  <c:v>0</c:v>
                </c:pt>
                <c:pt idx="20">
                  <c:v>221.5</c:v>
                </c:pt>
                <c:pt idx="21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684480"/>
        <c:axId val="73691904"/>
      </c:barChart>
      <c:catAx>
        <c:axId val="736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9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8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89</c:v>
                </c:pt>
                <c:pt idx="5">
                  <c:v>64.5</c:v>
                </c:pt>
                <c:pt idx="6">
                  <c:v>117.5</c:v>
                </c:pt>
                <c:pt idx="7">
                  <c:v>135.5</c:v>
                </c:pt>
                <c:pt idx="8">
                  <c:v>110.5</c:v>
                </c:pt>
                <c:pt idx="9">
                  <c:v>116.5</c:v>
                </c:pt>
                <c:pt idx="10">
                  <c:v>124</c:v>
                </c:pt>
                <c:pt idx="11">
                  <c:v>84</c:v>
                </c:pt>
                <c:pt idx="12">
                  <c:v>80.5</c:v>
                </c:pt>
                <c:pt idx="13">
                  <c:v>95.5</c:v>
                </c:pt>
                <c:pt idx="14">
                  <c:v>113.5</c:v>
                </c:pt>
                <c:pt idx="15">
                  <c:v>74</c:v>
                </c:pt>
                <c:pt idx="16">
                  <c:v>73</c:v>
                </c:pt>
                <c:pt idx="17">
                  <c:v>89</c:v>
                </c:pt>
                <c:pt idx="18">
                  <c:v>0</c:v>
                </c:pt>
                <c:pt idx="19">
                  <c:v>0</c:v>
                </c:pt>
                <c:pt idx="20">
                  <c:v>78.5</c:v>
                </c:pt>
                <c:pt idx="2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34464"/>
        <c:axId val="77137792"/>
      </c:barChart>
      <c:catAx>
        <c:axId val="771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3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3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3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49</c:v>
                </c:pt>
                <c:pt idx="1">
                  <c:v>78</c:v>
                </c:pt>
                <c:pt idx="2">
                  <c:v>77</c:v>
                </c:pt>
                <c:pt idx="3">
                  <c:v>79.5</c:v>
                </c:pt>
                <c:pt idx="4">
                  <c:v>64</c:v>
                </c:pt>
                <c:pt idx="5">
                  <c:v>47</c:v>
                </c:pt>
                <c:pt idx="6">
                  <c:v>44</c:v>
                </c:pt>
                <c:pt idx="7">
                  <c:v>47.5</c:v>
                </c:pt>
                <c:pt idx="8">
                  <c:v>67.5</c:v>
                </c:pt>
                <c:pt idx="9">
                  <c:v>74</c:v>
                </c:pt>
                <c:pt idx="10">
                  <c:v>86</c:v>
                </c:pt>
                <c:pt idx="11">
                  <c:v>68</c:v>
                </c:pt>
                <c:pt idx="12">
                  <c:v>83</c:v>
                </c:pt>
                <c:pt idx="13">
                  <c:v>72.5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61600"/>
        <c:axId val="77205888"/>
      </c:barChart>
      <c:catAx>
        <c:axId val="771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7205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20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6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20864"/>
        <c:axId val="77232384"/>
      </c:barChart>
      <c:catAx>
        <c:axId val="7722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3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3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2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636.5</c:v>
                </c:pt>
                <c:pt idx="5">
                  <c:v>590</c:v>
                </c:pt>
                <c:pt idx="6">
                  <c:v>711</c:v>
                </c:pt>
                <c:pt idx="7">
                  <c:v>823</c:v>
                </c:pt>
                <c:pt idx="8">
                  <c:v>699</c:v>
                </c:pt>
                <c:pt idx="9">
                  <c:v>620</c:v>
                </c:pt>
                <c:pt idx="10">
                  <c:v>600.5</c:v>
                </c:pt>
                <c:pt idx="11">
                  <c:v>613.5</c:v>
                </c:pt>
                <c:pt idx="12">
                  <c:v>608.5</c:v>
                </c:pt>
                <c:pt idx="13">
                  <c:v>583</c:v>
                </c:pt>
                <c:pt idx="14">
                  <c:v>660</c:v>
                </c:pt>
                <c:pt idx="15">
                  <c:v>611</c:v>
                </c:pt>
                <c:pt idx="16">
                  <c:v>625</c:v>
                </c:pt>
                <c:pt idx="17">
                  <c:v>556</c:v>
                </c:pt>
                <c:pt idx="18">
                  <c:v>0</c:v>
                </c:pt>
                <c:pt idx="19">
                  <c:v>0</c:v>
                </c:pt>
                <c:pt idx="20">
                  <c:v>570.5</c:v>
                </c:pt>
                <c:pt idx="21">
                  <c:v>594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483712"/>
        <c:axId val="88487040"/>
      </c:barChart>
      <c:catAx>
        <c:axId val="884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8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48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8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582.5</c:v>
                </c:pt>
                <c:pt idx="1">
                  <c:v>594.5</c:v>
                </c:pt>
                <c:pt idx="2">
                  <c:v>606.5</c:v>
                </c:pt>
                <c:pt idx="3">
                  <c:v>596</c:v>
                </c:pt>
                <c:pt idx="4">
                  <c:v>505</c:v>
                </c:pt>
                <c:pt idx="5">
                  <c:v>458</c:v>
                </c:pt>
                <c:pt idx="6">
                  <c:v>442</c:v>
                </c:pt>
                <c:pt idx="7">
                  <c:v>440</c:v>
                </c:pt>
                <c:pt idx="8">
                  <c:v>536.5</c:v>
                </c:pt>
                <c:pt idx="9">
                  <c:v>596</c:v>
                </c:pt>
                <c:pt idx="10">
                  <c:v>552</c:v>
                </c:pt>
                <c:pt idx="11">
                  <c:v>574</c:v>
                </c:pt>
                <c:pt idx="12">
                  <c:v>572</c:v>
                </c:pt>
                <c:pt idx="13">
                  <c:v>588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10848"/>
        <c:axId val="88513920"/>
      </c:barChart>
      <c:catAx>
        <c:axId val="885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8513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851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51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602304"/>
        <c:axId val="89630208"/>
      </c:barChart>
      <c:catAx>
        <c:axId val="8960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6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63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60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246.5</c:v>
                </c:pt>
                <c:pt idx="1">
                  <c:v>238</c:v>
                </c:pt>
                <c:pt idx="2">
                  <c:v>242</c:v>
                </c:pt>
                <c:pt idx="3">
                  <c:v>261.5</c:v>
                </c:pt>
                <c:pt idx="4">
                  <c:v>220</c:v>
                </c:pt>
                <c:pt idx="5">
                  <c:v>197.5</c:v>
                </c:pt>
                <c:pt idx="6">
                  <c:v>194</c:v>
                </c:pt>
                <c:pt idx="7">
                  <c:v>177.5</c:v>
                </c:pt>
                <c:pt idx="8">
                  <c:v>219.5</c:v>
                </c:pt>
                <c:pt idx="9">
                  <c:v>241.5</c:v>
                </c:pt>
                <c:pt idx="10">
                  <c:v>212</c:v>
                </c:pt>
                <c:pt idx="11">
                  <c:v>253.5</c:v>
                </c:pt>
                <c:pt idx="12">
                  <c:v>239.5</c:v>
                </c:pt>
                <c:pt idx="13">
                  <c:v>240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94240"/>
        <c:axId val="73997312"/>
      </c:barChart>
      <c:catAx>
        <c:axId val="7399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997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9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9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16640"/>
        <c:axId val="75572352"/>
      </c:barChart>
      <c:catAx>
        <c:axId val="740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7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1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129</c:v>
                </c:pt>
                <c:pt idx="5">
                  <c:v>133</c:v>
                </c:pt>
                <c:pt idx="6">
                  <c:v>135.5</c:v>
                </c:pt>
                <c:pt idx="7">
                  <c:v>145</c:v>
                </c:pt>
                <c:pt idx="8">
                  <c:v>146.5</c:v>
                </c:pt>
                <c:pt idx="9">
                  <c:v>153.5</c:v>
                </c:pt>
                <c:pt idx="10">
                  <c:v>136</c:v>
                </c:pt>
                <c:pt idx="11">
                  <c:v>180</c:v>
                </c:pt>
                <c:pt idx="12">
                  <c:v>180.5</c:v>
                </c:pt>
                <c:pt idx="13">
                  <c:v>182</c:v>
                </c:pt>
                <c:pt idx="14">
                  <c:v>179</c:v>
                </c:pt>
                <c:pt idx="15">
                  <c:v>146.5</c:v>
                </c:pt>
                <c:pt idx="16">
                  <c:v>186</c:v>
                </c:pt>
                <c:pt idx="17">
                  <c:v>151.5</c:v>
                </c:pt>
                <c:pt idx="18">
                  <c:v>0</c:v>
                </c:pt>
                <c:pt idx="19">
                  <c:v>0</c:v>
                </c:pt>
                <c:pt idx="20">
                  <c:v>203</c:v>
                </c:pt>
                <c:pt idx="21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99360"/>
        <c:axId val="76402688"/>
      </c:barChart>
      <c:catAx>
        <c:axId val="76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0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208.5</c:v>
                </c:pt>
                <c:pt idx="1">
                  <c:v>205</c:v>
                </c:pt>
                <c:pt idx="2">
                  <c:v>208.5</c:v>
                </c:pt>
                <c:pt idx="3">
                  <c:v>161.5</c:v>
                </c:pt>
                <c:pt idx="4">
                  <c:v>168.5</c:v>
                </c:pt>
                <c:pt idx="5">
                  <c:v>153.5</c:v>
                </c:pt>
                <c:pt idx="6">
                  <c:v>151.5</c:v>
                </c:pt>
                <c:pt idx="7">
                  <c:v>158</c:v>
                </c:pt>
                <c:pt idx="8">
                  <c:v>174.5</c:v>
                </c:pt>
                <c:pt idx="9">
                  <c:v>193</c:v>
                </c:pt>
                <c:pt idx="10">
                  <c:v>187</c:v>
                </c:pt>
                <c:pt idx="11">
                  <c:v>170</c:v>
                </c:pt>
                <c:pt idx="12">
                  <c:v>174</c:v>
                </c:pt>
                <c:pt idx="13">
                  <c:v>195.5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32128"/>
        <c:axId val="76435456"/>
      </c:barChart>
      <c:catAx>
        <c:axId val="7643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435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43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50816"/>
        <c:axId val="76749056"/>
      </c:barChart>
      <c:catAx>
        <c:axId val="764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4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4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5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106</c:v>
                </c:pt>
                <c:pt idx="5">
                  <c:v>105.5</c:v>
                </c:pt>
                <c:pt idx="6">
                  <c:v>94.5</c:v>
                </c:pt>
                <c:pt idx="7">
                  <c:v>109.5</c:v>
                </c:pt>
                <c:pt idx="8">
                  <c:v>98.5</c:v>
                </c:pt>
                <c:pt idx="9">
                  <c:v>69.5</c:v>
                </c:pt>
                <c:pt idx="10">
                  <c:v>73</c:v>
                </c:pt>
                <c:pt idx="11">
                  <c:v>83</c:v>
                </c:pt>
                <c:pt idx="12">
                  <c:v>74.5</c:v>
                </c:pt>
                <c:pt idx="13">
                  <c:v>54</c:v>
                </c:pt>
                <c:pt idx="14">
                  <c:v>84</c:v>
                </c:pt>
                <c:pt idx="15">
                  <c:v>82</c:v>
                </c:pt>
                <c:pt idx="16">
                  <c:v>88.5</c:v>
                </c:pt>
                <c:pt idx="17">
                  <c:v>68</c:v>
                </c:pt>
                <c:pt idx="18">
                  <c:v>0</c:v>
                </c:pt>
                <c:pt idx="19">
                  <c:v>0</c:v>
                </c:pt>
                <c:pt idx="20">
                  <c:v>67.5</c:v>
                </c:pt>
                <c:pt idx="21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19616"/>
        <c:axId val="76722944"/>
      </c:barChart>
      <c:catAx>
        <c:axId val="7671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2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2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78.5</c:v>
                </c:pt>
                <c:pt idx="1">
                  <c:v>73.5</c:v>
                </c:pt>
                <c:pt idx="2">
                  <c:v>79</c:v>
                </c:pt>
                <c:pt idx="3">
                  <c:v>93.5</c:v>
                </c:pt>
                <c:pt idx="4">
                  <c:v>52.5</c:v>
                </c:pt>
                <c:pt idx="5">
                  <c:v>60</c:v>
                </c:pt>
                <c:pt idx="6">
                  <c:v>52.5</c:v>
                </c:pt>
                <c:pt idx="7">
                  <c:v>57</c:v>
                </c:pt>
                <c:pt idx="8">
                  <c:v>75</c:v>
                </c:pt>
                <c:pt idx="9">
                  <c:v>87.5</c:v>
                </c:pt>
                <c:pt idx="10">
                  <c:v>67</c:v>
                </c:pt>
                <c:pt idx="11">
                  <c:v>82.5</c:v>
                </c:pt>
                <c:pt idx="12">
                  <c:v>75.5</c:v>
                </c:pt>
                <c:pt idx="13">
                  <c:v>80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10112"/>
        <c:axId val="76838016"/>
      </c:barChart>
      <c:catAx>
        <c:axId val="7681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838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83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1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65536"/>
        <c:axId val="76868608"/>
      </c:barChart>
      <c:catAx>
        <c:axId val="7686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6" zoomScaleNormal="100" workbookViewId="0">
      <selection activeCell="L24" sqref="L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">
        <v>129</v>
      </c>
      <c r="E5" s="122"/>
      <c r="F5" s="122"/>
      <c r="G5" s="122"/>
      <c r="H5" s="122"/>
      <c r="I5" s="112" t="s">
        <v>53</v>
      </c>
      <c r="J5" s="112"/>
      <c r="K5" s="112"/>
      <c r="L5" s="123"/>
      <c r="M5" s="123"/>
      <c r="N5" s="123"/>
      <c r="O5" s="9"/>
      <c r="P5" s="112" t="s">
        <v>57</v>
      </c>
      <c r="Q5" s="112"/>
      <c r="R5" s="112"/>
      <c r="S5" s="121" t="s">
        <v>133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132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v>44183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114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8</v>
      </c>
      <c r="J10" s="93">
        <v>121</v>
      </c>
      <c r="K10" s="93">
        <v>12</v>
      </c>
      <c r="L10" s="93">
        <v>39</v>
      </c>
      <c r="M10" s="107">
        <f t="shared" ref="M10:M31" si="1">I10*0.5+J10*1+K10*2+L10*2.5</f>
        <v>246.5</v>
      </c>
      <c r="N10" s="30">
        <f>F29+F30+F31+M10</f>
        <v>706.5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115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18</v>
      </c>
      <c r="J11" s="102">
        <v>142</v>
      </c>
      <c r="K11" s="102">
        <v>6</v>
      </c>
      <c r="L11" s="102">
        <v>30</v>
      </c>
      <c r="M11" s="6">
        <f t="shared" si="1"/>
        <v>238</v>
      </c>
      <c r="N11" s="103">
        <f>M11+M10+F31+F30</f>
        <v>944.5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17</v>
      </c>
      <c r="J12" s="102">
        <v>138</v>
      </c>
      <c r="K12" s="102">
        <v>9</v>
      </c>
      <c r="L12" s="102">
        <v>31</v>
      </c>
      <c r="M12" s="6">
        <f t="shared" si="1"/>
        <v>242</v>
      </c>
      <c r="N12" s="103">
        <f>M12+M11+M10+F31</f>
        <v>965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13</v>
      </c>
      <c r="J13" s="39">
        <v>146</v>
      </c>
      <c r="K13" s="39">
        <v>12</v>
      </c>
      <c r="L13" s="39">
        <v>34</v>
      </c>
      <c r="M13" s="6">
        <f t="shared" si="1"/>
        <v>261.5</v>
      </c>
      <c r="N13" s="2">
        <f>M13+M12+M11+M10</f>
        <v>988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24</v>
      </c>
      <c r="C14" s="102">
        <v>181</v>
      </c>
      <c r="D14" s="102">
        <v>11</v>
      </c>
      <c r="E14" s="102">
        <v>39</v>
      </c>
      <c r="F14" s="108">
        <f t="shared" si="0"/>
        <v>312.5</v>
      </c>
      <c r="G14" s="103">
        <f t="shared" ref="G14:G31" si="3">F14+F13+F12+F11</f>
        <v>312.5</v>
      </c>
      <c r="H14" s="15" t="s">
        <v>7</v>
      </c>
      <c r="I14" s="39">
        <v>11</v>
      </c>
      <c r="J14" s="39">
        <v>129</v>
      </c>
      <c r="K14" s="39">
        <v>9</v>
      </c>
      <c r="L14" s="39">
        <v>27</v>
      </c>
      <c r="M14" s="6">
        <f t="shared" si="1"/>
        <v>220</v>
      </c>
      <c r="N14" s="2">
        <f t="shared" ref="N14:N31" si="4">M14+M13+M12+M11</f>
        <v>961.5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28</v>
      </c>
      <c r="C15" s="39">
        <v>170</v>
      </c>
      <c r="D15" s="39">
        <v>9</v>
      </c>
      <c r="E15" s="39">
        <v>34</v>
      </c>
      <c r="F15" s="6">
        <f t="shared" si="0"/>
        <v>287</v>
      </c>
      <c r="G15" s="2">
        <f t="shared" si="3"/>
        <v>599.5</v>
      </c>
      <c r="H15" s="15" t="s">
        <v>9</v>
      </c>
      <c r="I15" s="39">
        <v>8</v>
      </c>
      <c r="J15" s="39">
        <v>116</v>
      </c>
      <c r="K15" s="39">
        <v>10</v>
      </c>
      <c r="L15" s="39">
        <v>23</v>
      </c>
      <c r="M15" s="6">
        <f t="shared" si="1"/>
        <v>197.5</v>
      </c>
      <c r="N15" s="2">
        <f t="shared" si="4"/>
        <v>921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30</v>
      </c>
      <c r="C16" s="39">
        <v>242</v>
      </c>
      <c r="D16" s="39">
        <v>12</v>
      </c>
      <c r="E16" s="39">
        <v>33</v>
      </c>
      <c r="F16" s="6">
        <f t="shared" si="0"/>
        <v>363.5</v>
      </c>
      <c r="G16" s="2">
        <f t="shared" si="3"/>
        <v>963</v>
      </c>
      <c r="H16" s="15" t="s">
        <v>12</v>
      </c>
      <c r="I16" s="39">
        <v>10</v>
      </c>
      <c r="J16" s="39">
        <v>112</v>
      </c>
      <c r="K16" s="39">
        <v>11</v>
      </c>
      <c r="L16" s="39">
        <v>22</v>
      </c>
      <c r="M16" s="6">
        <f t="shared" si="1"/>
        <v>194</v>
      </c>
      <c r="N16" s="2">
        <f t="shared" si="4"/>
        <v>873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39</v>
      </c>
      <c r="C17" s="39">
        <v>268</v>
      </c>
      <c r="D17" s="39">
        <v>19</v>
      </c>
      <c r="E17" s="39">
        <v>43</v>
      </c>
      <c r="F17" s="6">
        <f t="shared" si="0"/>
        <v>433</v>
      </c>
      <c r="G17" s="2">
        <f t="shared" si="3"/>
        <v>1396</v>
      </c>
      <c r="H17" s="15" t="s">
        <v>15</v>
      </c>
      <c r="I17" s="39">
        <v>7</v>
      </c>
      <c r="J17" s="39">
        <v>113</v>
      </c>
      <c r="K17" s="39">
        <v>8</v>
      </c>
      <c r="L17" s="39">
        <v>18</v>
      </c>
      <c r="M17" s="6">
        <f t="shared" si="1"/>
        <v>177.5</v>
      </c>
      <c r="N17" s="2">
        <f t="shared" si="4"/>
        <v>789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34</v>
      </c>
      <c r="C18" s="39">
        <v>237</v>
      </c>
      <c r="D18" s="39">
        <v>6</v>
      </c>
      <c r="E18" s="39">
        <v>31</v>
      </c>
      <c r="F18" s="6">
        <f t="shared" si="0"/>
        <v>343.5</v>
      </c>
      <c r="G18" s="2">
        <f t="shared" si="3"/>
        <v>1427</v>
      </c>
      <c r="H18" s="15" t="s">
        <v>18</v>
      </c>
      <c r="I18" s="39">
        <v>12</v>
      </c>
      <c r="J18" s="39">
        <v>131</v>
      </c>
      <c r="K18" s="39">
        <v>15</v>
      </c>
      <c r="L18" s="39">
        <v>21</v>
      </c>
      <c r="M18" s="6">
        <f t="shared" si="1"/>
        <v>219.5</v>
      </c>
      <c r="N18" s="2">
        <f t="shared" si="4"/>
        <v>788.5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11</v>
      </c>
      <c r="C19" s="39">
        <v>183</v>
      </c>
      <c r="D19" s="39">
        <v>1</v>
      </c>
      <c r="E19" s="39">
        <v>36</v>
      </c>
      <c r="F19" s="6">
        <f t="shared" si="0"/>
        <v>280.5</v>
      </c>
      <c r="G19" s="2">
        <f t="shared" si="3"/>
        <v>1420.5</v>
      </c>
      <c r="H19" s="15" t="s">
        <v>20</v>
      </c>
      <c r="I19" s="39">
        <v>18</v>
      </c>
      <c r="J19" s="39">
        <v>142</v>
      </c>
      <c r="K19" s="39">
        <v>9</v>
      </c>
      <c r="L19" s="39">
        <v>29</v>
      </c>
      <c r="M19" s="6">
        <f t="shared" si="1"/>
        <v>241.5</v>
      </c>
      <c r="N19" s="2">
        <f t="shared" si="4"/>
        <v>832.5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12</v>
      </c>
      <c r="C20" s="39">
        <v>154</v>
      </c>
      <c r="D20" s="39">
        <v>10</v>
      </c>
      <c r="E20" s="39">
        <v>35</v>
      </c>
      <c r="F20" s="6">
        <f t="shared" si="0"/>
        <v>267.5</v>
      </c>
      <c r="G20" s="2">
        <f t="shared" si="3"/>
        <v>1324.5</v>
      </c>
      <c r="H20" s="15" t="s">
        <v>22</v>
      </c>
      <c r="I20" s="39">
        <v>13</v>
      </c>
      <c r="J20" s="39">
        <v>134</v>
      </c>
      <c r="K20" s="39">
        <v>12</v>
      </c>
      <c r="L20" s="39">
        <v>19</v>
      </c>
      <c r="M20" s="6">
        <f t="shared" si="1"/>
        <v>212</v>
      </c>
      <c r="N20" s="2">
        <f t="shared" si="4"/>
        <v>850.5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23</v>
      </c>
      <c r="C21" s="39">
        <v>161</v>
      </c>
      <c r="D21" s="39">
        <v>17</v>
      </c>
      <c r="E21" s="39">
        <v>24</v>
      </c>
      <c r="F21" s="6">
        <f t="shared" si="0"/>
        <v>266.5</v>
      </c>
      <c r="G21" s="2">
        <f t="shared" si="3"/>
        <v>1158</v>
      </c>
      <c r="H21" s="15" t="s">
        <v>24</v>
      </c>
      <c r="I21" s="39">
        <v>14</v>
      </c>
      <c r="J21" s="39">
        <v>130</v>
      </c>
      <c r="K21" s="39">
        <v>17</v>
      </c>
      <c r="L21" s="39">
        <v>33</v>
      </c>
      <c r="M21" s="6">
        <f t="shared" si="1"/>
        <v>253.5</v>
      </c>
      <c r="N21" s="2">
        <f t="shared" si="4"/>
        <v>926.5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21</v>
      </c>
      <c r="C22" s="39">
        <v>139</v>
      </c>
      <c r="D22" s="39">
        <v>8</v>
      </c>
      <c r="E22" s="39">
        <v>43</v>
      </c>
      <c r="F22" s="6">
        <f t="shared" si="0"/>
        <v>273</v>
      </c>
      <c r="G22" s="2">
        <f t="shared" si="3"/>
        <v>1087.5</v>
      </c>
      <c r="H22" s="15" t="s">
        <v>25</v>
      </c>
      <c r="I22" s="39">
        <v>13</v>
      </c>
      <c r="J22" s="39">
        <v>143</v>
      </c>
      <c r="K22" s="39">
        <v>10</v>
      </c>
      <c r="L22" s="39">
        <v>28</v>
      </c>
      <c r="M22" s="6">
        <f t="shared" si="1"/>
        <v>239.5</v>
      </c>
      <c r="N22" s="2">
        <f t="shared" si="4"/>
        <v>946.5</v>
      </c>
      <c r="O22" s="15" t="s">
        <v>116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24</v>
      </c>
      <c r="C23" s="39">
        <v>154</v>
      </c>
      <c r="D23" s="39">
        <v>4</v>
      </c>
      <c r="E23" s="39">
        <v>31</v>
      </c>
      <c r="F23" s="6">
        <f t="shared" si="0"/>
        <v>251.5</v>
      </c>
      <c r="G23" s="2">
        <f t="shared" si="3"/>
        <v>1058.5</v>
      </c>
      <c r="H23" s="15" t="s">
        <v>26</v>
      </c>
      <c r="I23" s="40">
        <v>11</v>
      </c>
      <c r="J23" s="40">
        <v>154</v>
      </c>
      <c r="K23" s="40">
        <v>9</v>
      </c>
      <c r="L23" s="40">
        <v>25</v>
      </c>
      <c r="M23" s="7">
        <f t="shared" si="1"/>
        <v>240</v>
      </c>
      <c r="N23" s="3">
        <f t="shared" si="4"/>
        <v>945</v>
      </c>
      <c r="O23" s="15" t="s">
        <v>117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11</v>
      </c>
      <c r="C24" s="39">
        <v>167</v>
      </c>
      <c r="D24" s="39">
        <v>13</v>
      </c>
      <c r="E24" s="39">
        <v>34</v>
      </c>
      <c r="F24" s="6">
        <f t="shared" si="0"/>
        <v>283.5</v>
      </c>
      <c r="G24" s="2">
        <f t="shared" si="3"/>
        <v>1074.5</v>
      </c>
      <c r="H24" s="15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733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19</v>
      </c>
      <c r="C25" s="39">
        <v>184</v>
      </c>
      <c r="D25" s="39">
        <v>10</v>
      </c>
      <c r="E25" s="39">
        <v>38</v>
      </c>
      <c r="F25" s="6">
        <f t="shared" si="0"/>
        <v>308.5</v>
      </c>
      <c r="G25" s="2">
        <f t="shared" si="3"/>
        <v>1116.5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479.5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12</v>
      </c>
      <c r="C26" s="39">
        <v>160</v>
      </c>
      <c r="D26" s="39">
        <v>17</v>
      </c>
      <c r="E26" s="39">
        <v>31</v>
      </c>
      <c r="F26" s="6">
        <f t="shared" si="0"/>
        <v>277.5</v>
      </c>
      <c r="G26" s="2">
        <f t="shared" si="3"/>
        <v>1121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240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17</v>
      </c>
      <c r="C27" s="40">
        <v>124</v>
      </c>
      <c r="D27" s="40">
        <v>15</v>
      </c>
      <c r="E27" s="40">
        <v>34</v>
      </c>
      <c r="F27" s="7">
        <f t="shared" si="0"/>
        <v>247.5</v>
      </c>
      <c r="G27" s="3">
        <f t="shared" si="3"/>
        <v>1117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833.5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525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123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13</v>
      </c>
      <c r="C30" s="39">
        <v>110</v>
      </c>
      <c r="D30" s="39">
        <v>15</v>
      </c>
      <c r="E30" s="39">
        <v>30</v>
      </c>
      <c r="F30" s="6">
        <f t="shared" si="0"/>
        <v>221.5</v>
      </c>
      <c r="G30" s="2">
        <f t="shared" si="3"/>
        <v>469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16</v>
      </c>
      <c r="C31" s="40">
        <v>123</v>
      </c>
      <c r="D31" s="40">
        <v>10</v>
      </c>
      <c r="E31" s="40">
        <v>35</v>
      </c>
      <c r="F31" s="7">
        <f t="shared" si="0"/>
        <v>238.5</v>
      </c>
      <c r="G31" s="3">
        <f t="shared" si="3"/>
        <v>460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1427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988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124</v>
      </c>
      <c r="G33" s="47"/>
      <c r="H33" s="130"/>
      <c r="I33" s="131"/>
      <c r="J33" s="43" t="s">
        <v>61</v>
      </c>
      <c r="K33" s="45"/>
      <c r="L33" s="45"/>
      <c r="M33" s="46" t="s">
        <v>127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8" zoomScaleNormal="100" workbookViewId="0">
      <selection activeCell="G24" sqref="G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134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126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44183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114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4</v>
      </c>
      <c r="J10" s="93">
        <v>115</v>
      </c>
      <c r="K10" s="93">
        <v>7</v>
      </c>
      <c r="L10" s="93">
        <v>31</v>
      </c>
      <c r="M10" s="107">
        <f t="shared" ref="M10:M31" si="1">I10*0.5+J10*1+K10*2+L10*2.5</f>
        <v>208.5</v>
      </c>
      <c r="N10" s="30">
        <f>F29+F30+F31+M10</f>
        <v>618.5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115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6</v>
      </c>
      <c r="J11" s="102">
        <v>124</v>
      </c>
      <c r="K11" s="102">
        <v>4</v>
      </c>
      <c r="L11" s="102">
        <v>28</v>
      </c>
      <c r="M11" s="6">
        <f t="shared" si="1"/>
        <v>205</v>
      </c>
      <c r="N11" s="103">
        <f>M11+M10+F31+F30</f>
        <v>823.5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3</v>
      </c>
      <c r="J12" s="102">
        <v>116</v>
      </c>
      <c r="K12" s="102">
        <v>8</v>
      </c>
      <c r="L12" s="102">
        <v>30</v>
      </c>
      <c r="M12" s="6">
        <f t="shared" si="1"/>
        <v>208.5</v>
      </c>
      <c r="N12" s="103">
        <f>M12+M11+M10+F31</f>
        <v>829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6</v>
      </c>
      <c r="J13" s="39">
        <v>92</v>
      </c>
      <c r="K13" s="39">
        <v>7</v>
      </c>
      <c r="L13" s="39">
        <v>21</v>
      </c>
      <c r="M13" s="6">
        <f t="shared" si="1"/>
        <v>161.5</v>
      </c>
      <c r="N13" s="2">
        <f>M13+M12+M11+M10</f>
        <v>783.5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3</v>
      </c>
      <c r="C14" s="102">
        <v>106</v>
      </c>
      <c r="D14" s="102">
        <v>2</v>
      </c>
      <c r="E14" s="102">
        <v>7</v>
      </c>
      <c r="F14" s="108">
        <f t="shared" si="0"/>
        <v>129</v>
      </c>
      <c r="G14" s="103">
        <f t="shared" ref="G14:G31" si="3">F14+F13+F12+F11</f>
        <v>129</v>
      </c>
      <c r="H14" s="15" t="s">
        <v>7</v>
      </c>
      <c r="I14" s="39">
        <v>3</v>
      </c>
      <c r="J14" s="39">
        <v>98</v>
      </c>
      <c r="K14" s="39">
        <v>7</v>
      </c>
      <c r="L14" s="39">
        <v>22</v>
      </c>
      <c r="M14" s="6">
        <f t="shared" si="1"/>
        <v>168.5</v>
      </c>
      <c r="N14" s="2">
        <f t="shared" ref="N14:N31" si="4">M14+M13+M12+M11</f>
        <v>743.5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3</v>
      </c>
      <c r="C15" s="39">
        <v>111</v>
      </c>
      <c r="D15" s="39">
        <v>4</v>
      </c>
      <c r="E15" s="39">
        <v>5</v>
      </c>
      <c r="F15" s="6">
        <f t="shared" si="0"/>
        <v>133</v>
      </c>
      <c r="G15" s="2">
        <f t="shared" si="3"/>
        <v>262</v>
      </c>
      <c r="H15" s="15" t="s">
        <v>9</v>
      </c>
      <c r="I15" s="39">
        <v>5</v>
      </c>
      <c r="J15" s="39">
        <v>87</v>
      </c>
      <c r="K15" s="39">
        <v>7</v>
      </c>
      <c r="L15" s="39">
        <v>20</v>
      </c>
      <c r="M15" s="6">
        <f t="shared" si="1"/>
        <v>153.5</v>
      </c>
      <c r="N15" s="2">
        <f t="shared" si="4"/>
        <v>692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5</v>
      </c>
      <c r="C16" s="39">
        <v>100</v>
      </c>
      <c r="D16" s="39">
        <v>4</v>
      </c>
      <c r="E16" s="39">
        <v>10</v>
      </c>
      <c r="F16" s="6">
        <f t="shared" si="0"/>
        <v>135.5</v>
      </c>
      <c r="G16" s="2">
        <f t="shared" si="3"/>
        <v>397.5</v>
      </c>
      <c r="H16" s="15" t="s">
        <v>12</v>
      </c>
      <c r="I16" s="39">
        <v>4</v>
      </c>
      <c r="J16" s="39">
        <v>82</v>
      </c>
      <c r="K16" s="39">
        <v>5</v>
      </c>
      <c r="L16" s="39">
        <v>23</v>
      </c>
      <c r="M16" s="6">
        <f t="shared" si="1"/>
        <v>151.5</v>
      </c>
      <c r="N16" s="2">
        <f t="shared" si="4"/>
        <v>635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5</v>
      </c>
      <c r="C17" s="39">
        <v>97</v>
      </c>
      <c r="D17" s="39">
        <v>4</v>
      </c>
      <c r="E17" s="39">
        <v>15</v>
      </c>
      <c r="F17" s="6">
        <f t="shared" si="0"/>
        <v>145</v>
      </c>
      <c r="G17" s="2">
        <f t="shared" si="3"/>
        <v>542.5</v>
      </c>
      <c r="H17" s="15" t="s">
        <v>15</v>
      </c>
      <c r="I17" s="39">
        <v>5</v>
      </c>
      <c r="J17" s="39">
        <v>81</v>
      </c>
      <c r="K17" s="39">
        <v>6</v>
      </c>
      <c r="L17" s="39">
        <v>25</v>
      </c>
      <c r="M17" s="6">
        <f t="shared" si="1"/>
        <v>158</v>
      </c>
      <c r="N17" s="2">
        <f t="shared" si="4"/>
        <v>631.5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</v>
      </c>
      <c r="C18" s="39">
        <v>93</v>
      </c>
      <c r="D18" s="39">
        <v>6</v>
      </c>
      <c r="E18" s="39">
        <v>16</v>
      </c>
      <c r="F18" s="6">
        <f t="shared" si="0"/>
        <v>146.5</v>
      </c>
      <c r="G18" s="2">
        <f t="shared" si="3"/>
        <v>560</v>
      </c>
      <c r="H18" s="15" t="s">
        <v>18</v>
      </c>
      <c r="I18" s="39">
        <v>6</v>
      </c>
      <c r="J18" s="39">
        <v>93</v>
      </c>
      <c r="K18" s="39">
        <v>8</v>
      </c>
      <c r="L18" s="39">
        <v>25</v>
      </c>
      <c r="M18" s="6">
        <f t="shared" si="1"/>
        <v>174.5</v>
      </c>
      <c r="N18" s="2">
        <f t="shared" si="4"/>
        <v>637.5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6</v>
      </c>
      <c r="C19" s="39">
        <v>95</v>
      </c>
      <c r="D19" s="39">
        <v>9</v>
      </c>
      <c r="E19" s="39">
        <v>15</v>
      </c>
      <c r="F19" s="6">
        <f t="shared" si="0"/>
        <v>153.5</v>
      </c>
      <c r="G19" s="2">
        <f t="shared" si="3"/>
        <v>580.5</v>
      </c>
      <c r="H19" s="15" t="s">
        <v>20</v>
      </c>
      <c r="I19" s="39">
        <v>8</v>
      </c>
      <c r="J19" s="39">
        <v>119</v>
      </c>
      <c r="K19" s="39">
        <v>10</v>
      </c>
      <c r="L19" s="39">
        <v>20</v>
      </c>
      <c r="M19" s="6">
        <f t="shared" si="1"/>
        <v>193</v>
      </c>
      <c r="N19" s="2">
        <f t="shared" si="4"/>
        <v>677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2</v>
      </c>
      <c r="C20" s="39">
        <v>70</v>
      </c>
      <c r="D20" s="39">
        <v>10</v>
      </c>
      <c r="E20" s="39">
        <v>18</v>
      </c>
      <c r="F20" s="6">
        <f t="shared" si="0"/>
        <v>136</v>
      </c>
      <c r="G20" s="2">
        <f t="shared" si="3"/>
        <v>581</v>
      </c>
      <c r="H20" s="15" t="s">
        <v>22</v>
      </c>
      <c r="I20" s="39">
        <v>9</v>
      </c>
      <c r="J20" s="39">
        <v>112</v>
      </c>
      <c r="K20" s="39">
        <v>14</v>
      </c>
      <c r="L20" s="39">
        <v>17</v>
      </c>
      <c r="M20" s="6">
        <f t="shared" si="1"/>
        <v>187</v>
      </c>
      <c r="N20" s="2">
        <f t="shared" si="4"/>
        <v>712.5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5</v>
      </c>
      <c r="C21" s="39">
        <v>91</v>
      </c>
      <c r="D21" s="39">
        <v>17</v>
      </c>
      <c r="E21" s="39">
        <v>21</v>
      </c>
      <c r="F21" s="6">
        <f t="shared" si="0"/>
        <v>180</v>
      </c>
      <c r="G21" s="2">
        <f t="shared" si="3"/>
        <v>616</v>
      </c>
      <c r="H21" s="15" t="s">
        <v>24</v>
      </c>
      <c r="I21" s="39">
        <v>2</v>
      </c>
      <c r="J21" s="39">
        <v>100</v>
      </c>
      <c r="K21" s="39">
        <v>7</v>
      </c>
      <c r="L21" s="39">
        <v>22</v>
      </c>
      <c r="M21" s="6">
        <f t="shared" si="1"/>
        <v>170</v>
      </c>
      <c r="N21" s="2">
        <f t="shared" si="4"/>
        <v>724.5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</v>
      </c>
      <c r="C22" s="39">
        <v>87</v>
      </c>
      <c r="D22" s="39">
        <v>14</v>
      </c>
      <c r="E22" s="39">
        <v>26</v>
      </c>
      <c r="F22" s="6">
        <f t="shared" si="0"/>
        <v>180.5</v>
      </c>
      <c r="G22" s="2">
        <f t="shared" si="3"/>
        <v>650</v>
      </c>
      <c r="H22" s="15" t="s">
        <v>25</v>
      </c>
      <c r="I22" s="39">
        <v>6</v>
      </c>
      <c r="J22" s="39">
        <v>92</v>
      </c>
      <c r="K22" s="39">
        <v>12</v>
      </c>
      <c r="L22" s="39">
        <v>22</v>
      </c>
      <c r="M22" s="6">
        <f t="shared" si="1"/>
        <v>174</v>
      </c>
      <c r="N22" s="2">
        <f t="shared" si="4"/>
        <v>724</v>
      </c>
      <c r="O22" s="15" t="s">
        <v>116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6</v>
      </c>
      <c r="C23" s="39">
        <v>102</v>
      </c>
      <c r="D23" s="39">
        <v>11</v>
      </c>
      <c r="E23" s="39">
        <v>22</v>
      </c>
      <c r="F23" s="6">
        <f t="shared" si="0"/>
        <v>182</v>
      </c>
      <c r="G23" s="2">
        <f t="shared" si="3"/>
        <v>678.5</v>
      </c>
      <c r="H23" s="17" t="s">
        <v>26</v>
      </c>
      <c r="I23" s="40">
        <v>5</v>
      </c>
      <c r="J23" s="40">
        <v>100</v>
      </c>
      <c r="K23" s="40">
        <v>14</v>
      </c>
      <c r="L23" s="40">
        <v>26</v>
      </c>
      <c r="M23" s="7">
        <f t="shared" si="1"/>
        <v>195.5</v>
      </c>
      <c r="N23" s="3">
        <f t="shared" si="4"/>
        <v>726.5</v>
      </c>
      <c r="O23" s="15" t="s">
        <v>117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2</v>
      </c>
      <c r="C24" s="39">
        <v>96</v>
      </c>
      <c r="D24" s="39">
        <v>11</v>
      </c>
      <c r="E24" s="39">
        <v>24</v>
      </c>
      <c r="F24" s="6">
        <f t="shared" si="0"/>
        <v>179</v>
      </c>
      <c r="G24" s="2">
        <f t="shared" si="3"/>
        <v>721.5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539.5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6</v>
      </c>
      <c r="C25" s="39">
        <v>82</v>
      </c>
      <c r="D25" s="39">
        <v>7</v>
      </c>
      <c r="E25" s="39">
        <v>19</v>
      </c>
      <c r="F25" s="6">
        <f t="shared" si="0"/>
        <v>146.5</v>
      </c>
      <c r="G25" s="2">
        <f t="shared" si="3"/>
        <v>688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369.5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2</v>
      </c>
      <c r="C26" s="39">
        <v>98</v>
      </c>
      <c r="D26" s="39">
        <v>16</v>
      </c>
      <c r="E26" s="39">
        <v>22</v>
      </c>
      <c r="F26" s="6">
        <f t="shared" si="0"/>
        <v>186</v>
      </c>
      <c r="G26" s="2">
        <f t="shared" si="3"/>
        <v>693.5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195.5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</v>
      </c>
      <c r="C27" s="40">
        <v>80</v>
      </c>
      <c r="D27" s="40">
        <v>13</v>
      </c>
      <c r="E27" s="40">
        <v>18</v>
      </c>
      <c r="F27" s="7">
        <f t="shared" si="0"/>
        <v>151.5</v>
      </c>
      <c r="G27" s="3">
        <f t="shared" si="3"/>
        <v>663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484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337.5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123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4</v>
      </c>
      <c r="C30" s="39">
        <v>113</v>
      </c>
      <c r="D30" s="39">
        <v>9</v>
      </c>
      <c r="E30" s="39">
        <v>28</v>
      </c>
      <c r="F30" s="6">
        <f t="shared" si="0"/>
        <v>203</v>
      </c>
      <c r="G30" s="2">
        <f t="shared" si="3"/>
        <v>354.5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5</v>
      </c>
      <c r="C31" s="40">
        <v>108</v>
      </c>
      <c r="D31" s="40">
        <v>7</v>
      </c>
      <c r="E31" s="40">
        <v>33</v>
      </c>
      <c r="F31" s="7">
        <f t="shared" si="0"/>
        <v>207</v>
      </c>
      <c r="G31" s="3">
        <f t="shared" si="3"/>
        <v>410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721.5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829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135</v>
      </c>
      <c r="G33" s="47"/>
      <c r="H33" s="130"/>
      <c r="I33" s="131"/>
      <c r="J33" s="43" t="s">
        <v>61</v>
      </c>
      <c r="K33" s="45"/>
      <c r="L33" s="45"/>
      <c r="M33" s="46" t="s">
        <v>127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7" zoomScaleNormal="100" workbookViewId="0">
      <selection activeCell="W30" sqref="W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137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136</v>
      </c>
      <c r="E6" s="119"/>
      <c r="F6" s="119"/>
      <c r="G6" s="119"/>
      <c r="H6" s="119"/>
      <c r="I6" s="112" t="s">
        <v>59</v>
      </c>
      <c r="J6" s="112"/>
      <c r="K6" s="112"/>
      <c r="L6" s="124">
        <v>1</v>
      </c>
      <c r="M6" s="124"/>
      <c r="N6" s="124"/>
      <c r="O6" s="36"/>
      <c r="P6" s="112" t="s">
        <v>58</v>
      </c>
      <c r="Q6" s="112"/>
      <c r="R6" s="112"/>
      <c r="S6" s="117">
        <f>'G-1'!S6:U6</f>
        <v>44183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114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10</v>
      </c>
      <c r="J10" s="93">
        <v>27</v>
      </c>
      <c r="K10" s="93">
        <v>12</v>
      </c>
      <c r="L10" s="93">
        <v>9</v>
      </c>
      <c r="M10" s="107">
        <f t="shared" ref="M10:M31" si="1">I10*0.5+J10*1+K10*2+L10*2.5</f>
        <v>78.5</v>
      </c>
      <c r="N10" s="30">
        <f>F29+F30+F31+M10</f>
        <v>224.5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115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4</v>
      </c>
      <c r="J11" s="102">
        <v>31</v>
      </c>
      <c r="K11" s="102">
        <v>14</v>
      </c>
      <c r="L11" s="102">
        <v>5</v>
      </c>
      <c r="M11" s="6">
        <f t="shared" si="1"/>
        <v>73.5</v>
      </c>
      <c r="N11" s="103">
        <f>M11+M10+F31+F30</f>
        <v>298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7</v>
      </c>
      <c r="J12" s="102">
        <v>27</v>
      </c>
      <c r="K12" s="102">
        <v>13</v>
      </c>
      <c r="L12" s="102">
        <v>9</v>
      </c>
      <c r="M12" s="6">
        <f t="shared" si="1"/>
        <v>79</v>
      </c>
      <c r="N12" s="103">
        <f>M12+M11+M10+F31</f>
        <v>309.5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6</v>
      </c>
      <c r="J13" s="39">
        <v>33</v>
      </c>
      <c r="K13" s="39">
        <v>15</v>
      </c>
      <c r="L13" s="39">
        <v>11</v>
      </c>
      <c r="M13" s="6">
        <f t="shared" si="1"/>
        <v>93.5</v>
      </c>
      <c r="N13" s="2">
        <f>M13+M12+M11+M10</f>
        <v>324.5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9</v>
      </c>
      <c r="C14" s="102">
        <v>47</v>
      </c>
      <c r="D14" s="102">
        <v>16</v>
      </c>
      <c r="E14" s="102">
        <v>9</v>
      </c>
      <c r="F14" s="108">
        <f t="shared" si="0"/>
        <v>106</v>
      </c>
      <c r="G14" s="103">
        <f t="shared" ref="G14:G31" si="3">F14+F13+F12+F11</f>
        <v>106</v>
      </c>
      <c r="H14" s="15" t="s">
        <v>7</v>
      </c>
      <c r="I14" s="39">
        <v>3</v>
      </c>
      <c r="J14" s="39">
        <v>20</v>
      </c>
      <c r="K14" s="39">
        <v>8</v>
      </c>
      <c r="L14" s="39">
        <v>6</v>
      </c>
      <c r="M14" s="6">
        <f t="shared" si="1"/>
        <v>52.5</v>
      </c>
      <c r="N14" s="2">
        <f t="shared" ref="N14:N31" si="4">M14+M13+M12+M11</f>
        <v>298.5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7</v>
      </c>
      <c r="C15" s="39">
        <v>51</v>
      </c>
      <c r="D15" s="39">
        <v>18</v>
      </c>
      <c r="E15" s="39">
        <v>6</v>
      </c>
      <c r="F15" s="6">
        <f t="shared" si="0"/>
        <v>105.5</v>
      </c>
      <c r="G15" s="2">
        <f t="shared" si="3"/>
        <v>211.5</v>
      </c>
      <c r="H15" s="15" t="s">
        <v>9</v>
      </c>
      <c r="I15" s="39">
        <v>5</v>
      </c>
      <c r="J15" s="39">
        <v>26</v>
      </c>
      <c r="K15" s="39">
        <v>7</v>
      </c>
      <c r="L15" s="39">
        <v>7</v>
      </c>
      <c r="M15" s="6">
        <f t="shared" si="1"/>
        <v>60</v>
      </c>
      <c r="N15" s="2">
        <f t="shared" si="4"/>
        <v>285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4</v>
      </c>
      <c r="C16" s="39">
        <v>40</v>
      </c>
      <c r="D16" s="39">
        <v>20</v>
      </c>
      <c r="E16" s="39">
        <v>5</v>
      </c>
      <c r="F16" s="6">
        <f t="shared" si="0"/>
        <v>94.5</v>
      </c>
      <c r="G16" s="2">
        <f t="shared" si="3"/>
        <v>306</v>
      </c>
      <c r="H16" s="15" t="s">
        <v>12</v>
      </c>
      <c r="I16" s="39">
        <v>4</v>
      </c>
      <c r="J16" s="39">
        <v>22</v>
      </c>
      <c r="K16" s="39">
        <v>8</v>
      </c>
      <c r="L16" s="39">
        <v>5</v>
      </c>
      <c r="M16" s="6">
        <f t="shared" si="1"/>
        <v>52.5</v>
      </c>
      <c r="N16" s="2">
        <f t="shared" si="4"/>
        <v>258.5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17</v>
      </c>
      <c r="C17" s="39">
        <v>45</v>
      </c>
      <c r="D17" s="39">
        <v>13</v>
      </c>
      <c r="E17" s="39">
        <v>12</v>
      </c>
      <c r="F17" s="6">
        <f t="shared" si="0"/>
        <v>109.5</v>
      </c>
      <c r="G17" s="2">
        <f t="shared" si="3"/>
        <v>415.5</v>
      </c>
      <c r="H17" s="15" t="s">
        <v>15</v>
      </c>
      <c r="I17" s="39">
        <v>5</v>
      </c>
      <c r="J17" s="39">
        <v>25</v>
      </c>
      <c r="K17" s="39">
        <v>6</v>
      </c>
      <c r="L17" s="39">
        <v>7</v>
      </c>
      <c r="M17" s="6">
        <f t="shared" si="1"/>
        <v>57</v>
      </c>
      <c r="N17" s="2">
        <f t="shared" si="4"/>
        <v>222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6</v>
      </c>
      <c r="C18" s="39">
        <v>37</v>
      </c>
      <c r="D18" s="39">
        <v>23</v>
      </c>
      <c r="E18" s="39">
        <v>5</v>
      </c>
      <c r="F18" s="6">
        <f t="shared" si="0"/>
        <v>98.5</v>
      </c>
      <c r="G18" s="2">
        <f t="shared" si="3"/>
        <v>408</v>
      </c>
      <c r="H18" s="15" t="s">
        <v>18</v>
      </c>
      <c r="I18" s="39">
        <v>14</v>
      </c>
      <c r="J18" s="39">
        <v>20</v>
      </c>
      <c r="K18" s="39">
        <v>14</v>
      </c>
      <c r="L18" s="39">
        <v>8</v>
      </c>
      <c r="M18" s="6">
        <f t="shared" si="1"/>
        <v>75</v>
      </c>
      <c r="N18" s="2">
        <f t="shared" si="4"/>
        <v>244.5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6</v>
      </c>
      <c r="C19" s="39">
        <v>22</v>
      </c>
      <c r="D19" s="39">
        <v>16</v>
      </c>
      <c r="E19" s="39">
        <v>5</v>
      </c>
      <c r="F19" s="6">
        <f t="shared" si="0"/>
        <v>69.5</v>
      </c>
      <c r="G19" s="2">
        <f t="shared" si="3"/>
        <v>372</v>
      </c>
      <c r="H19" s="15" t="s">
        <v>20</v>
      </c>
      <c r="I19" s="39">
        <v>16</v>
      </c>
      <c r="J19" s="39">
        <v>18</v>
      </c>
      <c r="K19" s="39">
        <v>17</v>
      </c>
      <c r="L19" s="39">
        <v>11</v>
      </c>
      <c r="M19" s="6">
        <f t="shared" si="1"/>
        <v>87.5</v>
      </c>
      <c r="N19" s="2">
        <f t="shared" si="4"/>
        <v>272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6</v>
      </c>
      <c r="C20" s="39">
        <v>33</v>
      </c>
      <c r="D20" s="39">
        <v>16</v>
      </c>
      <c r="E20" s="39">
        <v>2</v>
      </c>
      <c r="F20" s="6">
        <f t="shared" si="0"/>
        <v>73</v>
      </c>
      <c r="G20" s="2">
        <f t="shared" si="3"/>
        <v>350.5</v>
      </c>
      <c r="H20" s="15" t="s">
        <v>22</v>
      </c>
      <c r="I20" s="39">
        <v>6</v>
      </c>
      <c r="J20" s="39">
        <v>26</v>
      </c>
      <c r="K20" s="39">
        <v>9</v>
      </c>
      <c r="L20" s="39">
        <v>8</v>
      </c>
      <c r="M20" s="6">
        <f t="shared" si="1"/>
        <v>67</v>
      </c>
      <c r="N20" s="2">
        <f t="shared" si="4"/>
        <v>286.5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3</v>
      </c>
      <c r="C21" s="39">
        <v>30</v>
      </c>
      <c r="D21" s="39">
        <v>17</v>
      </c>
      <c r="E21" s="39">
        <v>7</v>
      </c>
      <c r="F21" s="6">
        <f t="shared" si="0"/>
        <v>83</v>
      </c>
      <c r="G21" s="2">
        <f t="shared" si="3"/>
        <v>324</v>
      </c>
      <c r="H21" s="15" t="s">
        <v>24</v>
      </c>
      <c r="I21" s="39">
        <v>7</v>
      </c>
      <c r="J21" s="39">
        <v>26</v>
      </c>
      <c r="K21" s="39">
        <v>19</v>
      </c>
      <c r="L21" s="39">
        <v>6</v>
      </c>
      <c r="M21" s="6">
        <f t="shared" si="1"/>
        <v>82.5</v>
      </c>
      <c r="N21" s="2">
        <f t="shared" si="4"/>
        <v>312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6</v>
      </c>
      <c r="C22" s="39">
        <v>23</v>
      </c>
      <c r="D22" s="39">
        <v>13</v>
      </c>
      <c r="E22" s="39">
        <v>9</v>
      </c>
      <c r="F22" s="6">
        <f t="shared" si="0"/>
        <v>74.5</v>
      </c>
      <c r="G22" s="2">
        <f t="shared" si="3"/>
        <v>300</v>
      </c>
      <c r="H22" s="15" t="s">
        <v>25</v>
      </c>
      <c r="I22" s="39">
        <v>11</v>
      </c>
      <c r="J22" s="39">
        <v>25</v>
      </c>
      <c r="K22" s="39">
        <v>15</v>
      </c>
      <c r="L22" s="39">
        <v>6</v>
      </c>
      <c r="M22" s="6">
        <f t="shared" si="1"/>
        <v>75.5</v>
      </c>
      <c r="N22" s="2">
        <f t="shared" si="4"/>
        <v>312.5</v>
      </c>
      <c r="O22" s="15" t="s">
        <v>116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6</v>
      </c>
      <c r="C23" s="39">
        <v>16</v>
      </c>
      <c r="D23" s="39">
        <v>10</v>
      </c>
      <c r="E23" s="39">
        <v>6</v>
      </c>
      <c r="F23" s="6">
        <f t="shared" si="0"/>
        <v>54</v>
      </c>
      <c r="G23" s="2">
        <f t="shared" si="3"/>
        <v>284.5</v>
      </c>
      <c r="H23" s="17" t="s">
        <v>26</v>
      </c>
      <c r="I23" s="40">
        <v>9</v>
      </c>
      <c r="J23" s="40">
        <v>29</v>
      </c>
      <c r="K23" s="40">
        <v>12</v>
      </c>
      <c r="L23" s="40">
        <v>9</v>
      </c>
      <c r="M23" s="7">
        <f t="shared" si="1"/>
        <v>80</v>
      </c>
      <c r="N23" s="3">
        <f t="shared" si="4"/>
        <v>305</v>
      </c>
      <c r="O23" s="15" t="s">
        <v>117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6</v>
      </c>
      <c r="C24" s="39">
        <v>25</v>
      </c>
      <c r="D24" s="39">
        <v>23</v>
      </c>
      <c r="E24" s="39">
        <v>4</v>
      </c>
      <c r="F24" s="6">
        <f t="shared" si="0"/>
        <v>84</v>
      </c>
      <c r="G24" s="2">
        <f t="shared" si="3"/>
        <v>295.5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238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6</v>
      </c>
      <c r="C25" s="39">
        <v>30</v>
      </c>
      <c r="D25" s="39">
        <v>12</v>
      </c>
      <c r="E25" s="39">
        <v>10</v>
      </c>
      <c r="F25" s="6">
        <f t="shared" si="0"/>
        <v>82</v>
      </c>
      <c r="G25" s="2">
        <f t="shared" si="3"/>
        <v>294.5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155.5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7</v>
      </c>
      <c r="C26" s="39">
        <v>33</v>
      </c>
      <c r="D26" s="39">
        <v>16</v>
      </c>
      <c r="E26" s="39">
        <v>8</v>
      </c>
      <c r="F26" s="6">
        <f t="shared" si="0"/>
        <v>88.5</v>
      </c>
      <c r="G26" s="2">
        <f t="shared" si="3"/>
        <v>308.5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80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9</v>
      </c>
      <c r="C27" s="40">
        <v>24</v>
      </c>
      <c r="D27" s="40">
        <v>16</v>
      </c>
      <c r="E27" s="40">
        <v>3</v>
      </c>
      <c r="F27" s="7">
        <f t="shared" si="0"/>
        <v>68</v>
      </c>
      <c r="G27" s="3">
        <f t="shared" si="3"/>
        <v>322.5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238.5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156.5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123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6</v>
      </c>
      <c r="C30" s="39">
        <v>32</v>
      </c>
      <c r="D30" s="39">
        <v>10</v>
      </c>
      <c r="E30" s="39">
        <v>5</v>
      </c>
      <c r="F30" s="6">
        <f t="shared" si="0"/>
        <v>67.5</v>
      </c>
      <c r="G30" s="2">
        <f t="shared" si="3"/>
        <v>135.5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8</v>
      </c>
      <c r="C31" s="40">
        <v>28</v>
      </c>
      <c r="D31" s="40">
        <v>12</v>
      </c>
      <c r="E31" s="40">
        <v>9</v>
      </c>
      <c r="F31" s="7">
        <f t="shared" si="0"/>
        <v>78.5</v>
      </c>
      <c r="G31" s="3">
        <f t="shared" si="3"/>
        <v>146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415.5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324.5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138</v>
      </c>
      <c r="G33" s="47"/>
      <c r="H33" s="130"/>
      <c r="I33" s="131"/>
      <c r="J33" s="43" t="s">
        <v>61</v>
      </c>
      <c r="K33" s="45"/>
      <c r="L33" s="45"/>
      <c r="M33" s="46" t="s">
        <v>139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topLeftCell="A22" zoomScaleNormal="100" workbookViewId="0">
      <selection activeCell="Z31" sqref="Z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140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125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44183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114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13</v>
      </c>
      <c r="J10" s="93">
        <v>12</v>
      </c>
      <c r="K10" s="93">
        <v>4</v>
      </c>
      <c r="L10" s="93">
        <v>9</v>
      </c>
      <c r="M10" s="107">
        <f t="shared" ref="M10:M31" si="1">I10*0.5+J10*1+K10*2+L10*2.5</f>
        <v>49</v>
      </c>
      <c r="N10" s="30">
        <f>F29+F30+F31+M10</f>
        <v>197.5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115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17</v>
      </c>
      <c r="J11" s="102">
        <v>17</v>
      </c>
      <c r="K11" s="102">
        <v>5</v>
      </c>
      <c r="L11" s="102">
        <v>17</v>
      </c>
      <c r="M11" s="6">
        <f t="shared" si="1"/>
        <v>78</v>
      </c>
      <c r="N11" s="103">
        <f>M11+M10+F31+F30</f>
        <v>275.5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10</v>
      </c>
      <c r="J12" s="102">
        <v>21</v>
      </c>
      <c r="K12" s="102">
        <v>3</v>
      </c>
      <c r="L12" s="102">
        <v>18</v>
      </c>
      <c r="M12" s="6">
        <f t="shared" si="1"/>
        <v>77</v>
      </c>
      <c r="N12" s="103">
        <f>M12+M11+M10+F31</f>
        <v>274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10</v>
      </c>
      <c r="J13" s="39">
        <v>20</v>
      </c>
      <c r="K13" s="39">
        <v>6</v>
      </c>
      <c r="L13" s="39">
        <v>17</v>
      </c>
      <c r="M13" s="6">
        <f t="shared" si="1"/>
        <v>79.5</v>
      </c>
      <c r="N13" s="2">
        <f>M13+M12+M11+M10</f>
        <v>283.5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20</v>
      </c>
      <c r="C14" s="102">
        <v>27</v>
      </c>
      <c r="D14" s="102">
        <v>11</v>
      </c>
      <c r="E14" s="102">
        <v>12</v>
      </c>
      <c r="F14" s="108">
        <f t="shared" si="0"/>
        <v>89</v>
      </c>
      <c r="G14" s="103">
        <f t="shared" ref="G14:G31" si="3">F14+F13+F12+F11</f>
        <v>89</v>
      </c>
      <c r="H14" s="15" t="s">
        <v>7</v>
      </c>
      <c r="I14" s="39">
        <v>15</v>
      </c>
      <c r="J14" s="39">
        <v>13</v>
      </c>
      <c r="K14" s="39">
        <v>3</v>
      </c>
      <c r="L14" s="39">
        <v>15</v>
      </c>
      <c r="M14" s="6">
        <f t="shared" si="1"/>
        <v>64</v>
      </c>
      <c r="N14" s="2">
        <f t="shared" ref="N14:N31" si="4">M14+M13+M12+M11</f>
        <v>298.5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12</v>
      </c>
      <c r="C15" s="39">
        <v>20</v>
      </c>
      <c r="D15" s="39">
        <v>8</v>
      </c>
      <c r="E15" s="39">
        <v>9</v>
      </c>
      <c r="F15" s="6">
        <f t="shared" si="0"/>
        <v>64.5</v>
      </c>
      <c r="G15" s="2">
        <f t="shared" si="3"/>
        <v>153.5</v>
      </c>
      <c r="H15" s="15" t="s">
        <v>9</v>
      </c>
      <c r="I15" s="39">
        <v>15</v>
      </c>
      <c r="J15" s="39">
        <v>19</v>
      </c>
      <c r="K15" s="39">
        <v>4</v>
      </c>
      <c r="L15" s="39">
        <v>5</v>
      </c>
      <c r="M15" s="6">
        <f t="shared" si="1"/>
        <v>47</v>
      </c>
      <c r="N15" s="2">
        <f t="shared" si="4"/>
        <v>267.5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35</v>
      </c>
      <c r="C16" s="39">
        <v>35</v>
      </c>
      <c r="D16" s="39">
        <v>15</v>
      </c>
      <c r="E16" s="39">
        <v>14</v>
      </c>
      <c r="F16" s="6">
        <f t="shared" si="0"/>
        <v>117.5</v>
      </c>
      <c r="G16" s="2">
        <f t="shared" si="3"/>
        <v>271</v>
      </c>
      <c r="H16" s="15" t="s">
        <v>12</v>
      </c>
      <c r="I16" s="39">
        <v>12</v>
      </c>
      <c r="J16" s="39">
        <v>18</v>
      </c>
      <c r="K16" s="39">
        <v>5</v>
      </c>
      <c r="L16" s="39">
        <v>4</v>
      </c>
      <c r="M16" s="6">
        <f t="shared" si="1"/>
        <v>44</v>
      </c>
      <c r="N16" s="2">
        <f t="shared" si="4"/>
        <v>234.5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36</v>
      </c>
      <c r="C17" s="39">
        <v>34</v>
      </c>
      <c r="D17" s="39">
        <v>18</v>
      </c>
      <c r="E17" s="39">
        <v>19</v>
      </c>
      <c r="F17" s="6">
        <f t="shared" si="0"/>
        <v>135.5</v>
      </c>
      <c r="G17" s="2">
        <f t="shared" si="3"/>
        <v>406.5</v>
      </c>
      <c r="H17" s="15" t="s">
        <v>15</v>
      </c>
      <c r="I17" s="39">
        <v>17</v>
      </c>
      <c r="J17" s="39">
        <v>16</v>
      </c>
      <c r="K17" s="39">
        <v>4</v>
      </c>
      <c r="L17" s="39">
        <v>6</v>
      </c>
      <c r="M17" s="6">
        <f t="shared" si="1"/>
        <v>47.5</v>
      </c>
      <c r="N17" s="2">
        <f t="shared" si="4"/>
        <v>202.5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29</v>
      </c>
      <c r="C18" s="39">
        <v>34</v>
      </c>
      <c r="D18" s="39">
        <v>11</v>
      </c>
      <c r="E18" s="39">
        <v>16</v>
      </c>
      <c r="F18" s="6">
        <f t="shared" si="0"/>
        <v>110.5</v>
      </c>
      <c r="G18" s="2">
        <f t="shared" si="3"/>
        <v>428</v>
      </c>
      <c r="H18" s="15" t="s">
        <v>18</v>
      </c>
      <c r="I18" s="39">
        <v>16</v>
      </c>
      <c r="J18" s="39">
        <v>13</v>
      </c>
      <c r="K18" s="39">
        <v>7</v>
      </c>
      <c r="L18" s="39">
        <v>13</v>
      </c>
      <c r="M18" s="6">
        <f t="shared" si="1"/>
        <v>67.5</v>
      </c>
      <c r="N18" s="2">
        <f t="shared" si="4"/>
        <v>206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27</v>
      </c>
      <c r="C19" s="39">
        <v>36</v>
      </c>
      <c r="D19" s="39">
        <v>11</v>
      </c>
      <c r="E19" s="39">
        <v>18</v>
      </c>
      <c r="F19" s="6">
        <f t="shared" si="0"/>
        <v>116.5</v>
      </c>
      <c r="G19" s="2">
        <f t="shared" si="3"/>
        <v>480</v>
      </c>
      <c r="H19" s="15" t="s">
        <v>20</v>
      </c>
      <c r="I19" s="39">
        <v>16</v>
      </c>
      <c r="J19" s="39">
        <v>20</v>
      </c>
      <c r="K19" s="39">
        <v>3</v>
      </c>
      <c r="L19" s="39">
        <v>16</v>
      </c>
      <c r="M19" s="6">
        <f t="shared" si="1"/>
        <v>74</v>
      </c>
      <c r="N19" s="2">
        <f t="shared" si="4"/>
        <v>233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14</v>
      </c>
      <c r="C20" s="39">
        <v>25</v>
      </c>
      <c r="D20" s="39">
        <v>11</v>
      </c>
      <c r="E20" s="39">
        <v>28</v>
      </c>
      <c r="F20" s="6">
        <f t="shared" si="0"/>
        <v>124</v>
      </c>
      <c r="G20" s="2">
        <f t="shared" si="3"/>
        <v>486.5</v>
      </c>
      <c r="H20" s="15" t="s">
        <v>22</v>
      </c>
      <c r="I20" s="39">
        <v>18</v>
      </c>
      <c r="J20" s="39">
        <v>22</v>
      </c>
      <c r="K20" s="39">
        <v>5</v>
      </c>
      <c r="L20" s="39">
        <v>18</v>
      </c>
      <c r="M20" s="6">
        <f t="shared" si="1"/>
        <v>86</v>
      </c>
      <c r="N20" s="2">
        <f t="shared" si="4"/>
        <v>275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17</v>
      </c>
      <c r="C21" s="39">
        <v>19</v>
      </c>
      <c r="D21" s="39">
        <v>7</v>
      </c>
      <c r="E21" s="39">
        <v>17</v>
      </c>
      <c r="F21" s="6">
        <f t="shared" si="0"/>
        <v>84</v>
      </c>
      <c r="G21" s="2">
        <f t="shared" si="3"/>
        <v>435</v>
      </c>
      <c r="H21" s="15" t="s">
        <v>24</v>
      </c>
      <c r="I21" s="39">
        <v>18</v>
      </c>
      <c r="J21" s="39">
        <v>17</v>
      </c>
      <c r="K21" s="39">
        <v>6</v>
      </c>
      <c r="L21" s="39">
        <v>12</v>
      </c>
      <c r="M21" s="6">
        <f t="shared" si="1"/>
        <v>68</v>
      </c>
      <c r="N21" s="2">
        <f t="shared" si="4"/>
        <v>295.5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19</v>
      </c>
      <c r="C22" s="39">
        <v>22</v>
      </c>
      <c r="D22" s="39">
        <v>7</v>
      </c>
      <c r="E22" s="39">
        <v>14</v>
      </c>
      <c r="F22" s="6">
        <f t="shared" si="0"/>
        <v>80.5</v>
      </c>
      <c r="G22" s="2">
        <f t="shared" si="3"/>
        <v>405</v>
      </c>
      <c r="H22" s="15" t="s">
        <v>25</v>
      </c>
      <c r="I22" s="39">
        <v>19</v>
      </c>
      <c r="J22" s="39">
        <v>17</v>
      </c>
      <c r="K22" s="39">
        <v>7</v>
      </c>
      <c r="L22" s="39">
        <v>17</v>
      </c>
      <c r="M22" s="6">
        <f t="shared" si="1"/>
        <v>83</v>
      </c>
      <c r="N22" s="2">
        <f t="shared" si="4"/>
        <v>311</v>
      </c>
      <c r="O22" s="15" t="s">
        <v>116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14</v>
      </c>
      <c r="C23" s="39">
        <v>31</v>
      </c>
      <c r="D23" s="39">
        <v>5</v>
      </c>
      <c r="E23" s="39">
        <v>19</v>
      </c>
      <c r="F23" s="6">
        <f t="shared" si="0"/>
        <v>95.5</v>
      </c>
      <c r="G23" s="2">
        <f t="shared" si="3"/>
        <v>384</v>
      </c>
      <c r="H23" s="17" t="s">
        <v>26</v>
      </c>
      <c r="I23" s="40">
        <v>15</v>
      </c>
      <c r="J23" s="40">
        <v>20</v>
      </c>
      <c r="K23" s="40">
        <v>5</v>
      </c>
      <c r="L23" s="40">
        <v>14</v>
      </c>
      <c r="M23" s="7">
        <f t="shared" si="1"/>
        <v>72.5</v>
      </c>
      <c r="N23" s="3">
        <f t="shared" si="4"/>
        <v>309.5</v>
      </c>
      <c r="O23" s="15" t="s">
        <v>117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32</v>
      </c>
      <c r="C24" s="39">
        <v>36</v>
      </c>
      <c r="D24" s="39">
        <v>7</v>
      </c>
      <c r="E24" s="39">
        <v>19</v>
      </c>
      <c r="F24" s="6">
        <f t="shared" si="0"/>
        <v>113.5</v>
      </c>
      <c r="G24" s="2">
        <f t="shared" si="3"/>
        <v>373.5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223.5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11</v>
      </c>
      <c r="C25" s="39">
        <v>17</v>
      </c>
      <c r="D25" s="39">
        <v>2</v>
      </c>
      <c r="E25" s="39">
        <v>19</v>
      </c>
      <c r="F25" s="6">
        <f t="shared" si="0"/>
        <v>74</v>
      </c>
      <c r="G25" s="2">
        <f t="shared" si="3"/>
        <v>363.5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155.5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19</v>
      </c>
      <c r="C26" s="39">
        <v>18</v>
      </c>
      <c r="D26" s="39">
        <v>4</v>
      </c>
      <c r="E26" s="39">
        <v>15</v>
      </c>
      <c r="F26" s="6">
        <f t="shared" si="0"/>
        <v>73</v>
      </c>
      <c r="G26" s="2">
        <f t="shared" si="3"/>
        <v>356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72.5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16</v>
      </c>
      <c r="C27" s="40">
        <v>17</v>
      </c>
      <c r="D27" s="40">
        <v>7</v>
      </c>
      <c r="E27" s="40">
        <v>20</v>
      </c>
      <c r="F27" s="7">
        <f t="shared" si="0"/>
        <v>89</v>
      </c>
      <c r="G27" s="3">
        <f t="shared" si="3"/>
        <v>349.5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236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103</v>
      </c>
      <c r="B29" s="40"/>
      <c r="C29" s="40"/>
      <c r="D29" s="40"/>
      <c r="E29" s="40"/>
      <c r="F29" s="7">
        <f t="shared" si="0"/>
        <v>0</v>
      </c>
      <c r="G29" s="3">
        <f t="shared" si="3"/>
        <v>162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123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7</v>
      </c>
      <c r="C30" s="102">
        <v>22</v>
      </c>
      <c r="D30" s="102">
        <v>4</v>
      </c>
      <c r="E30" s="102">
        <v>18</v>
      </c>
      <c r="F30" s="108">
        <f t="shared" si="0"/>
        <v>78.5</v>
      </c>
      <c r="G30" s="103">
        <f t="shared" si="3"/>
        <v>167.5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17</v>
      </c>
      <c r="C31" s="40">
        <v>15</v>
      </c>
      <c r="D31" s="40">
        <v>7</v>
      </c>
      <c r="E31" s="40">
        <v>13</v>
      </c>
      <c r="F31" s="7">
        <f t="shared" si="0"/>
        <v>70</v>
      </c>
      <c r="G31" s="3">
        <f t="shared" si="3"/>
        <v>148.5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486.5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311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141</v>
      </c>
      <c r="G33" s="47"/>
      <c r="H33" s="130"/>
      <c r="I33" s="131"/>
      <c r="J33" s="43" t="s">
        <v>61</v>
      </c>
      <c r="K33" s="45"/>
      <c r="L33" s="45"/>
      <c r="M33" s="46" t="s">
        <v>142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62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/>
      <c r="E6" s="119"/>
      <c r="F6" s="119"/>
      <c r="G6" s="119"/>
      <c r="H6" s="119"/>
      <c r="I6" s="112" t="s">
        <v>59</v>
      </c>
      <c r="J6" s="112"/>
      <c r="K6" s="112"/>
      <c r="L6" s="124">
        <v>1</v>
      </c>
      <c r="M6" s="124"/>
      <c r="N6" s="124"/>
      <c r="O6" s="36"/>
      <c r="P6" s="112" t="s">
        <v>58</v>
      </c>
      <c r="Q6" s="112"/>
      <c r="R6" s="112"/>
      <c r="S6" s="117">
        <f>'G-1'!S6:U6</f>
        <v>44183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114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35</v>
      </c>
      <c r="J10" s="93">
        <f>'G-1'!J10+'G-2'!J10+'G-3'!J10+'G-4'!J10</f>
        <v>275</v>
      </c>
      <c r="K10" s="93">
        <f>'G-1'!K10+'G-2'!K10+'G-3'!K10+'G-4'!K10</f>
        <v>35</v>
      </c>
      <c r="L10" s="93">
        <f>'G-1'!L10+'G-2'!L10+'G-3'!L10+'G-4'!L10</f>
        <v>88</v>
      </c>
      <c r="M10" s="107">
        <f t="shared" ref="M10:M31" si="1">I10*0.5+J10*1+K10*2+L10*2.5</f>
        <v>582.5</v>
      </c>
      <c r="N10" s="30">
        <f>F29+F30+F31+M10</f>
        <v>1747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115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45</v>
      </c>
      <c r="J11" s="39">
        <f>'G-1'!J11+'G-2'!J11+'G-3'!J11+'G-4'!J11</f>
        <v>314</v>
      </c>
      <c r="K11" s="39">
        <f>'G-1'!K11+'G-2'!K11+'G-3'!K11+'G-4'!K11</f>
        <v>29</v>
      </c>
      <c r="L11" s="39">
        <f>'G-1'!L11+'G-2'!L11+'G-3'!L11+'G-4'!L11</f>
        <v>80</v>
      </c>
      <c r="M11" s="6">
        <f t="shared" si="1"/>
        <v>594.5</v>
      </c>
      <c r="N11" s="103">
        <f>M11+M10+F31+F30</f>
        <v>2341.5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37</v>
      </c>
      <c r="J12" s="39">
        <f>'G-1'!J12+'G-2'!J12+'G-3'!J12+'G-4'!J12</f>
        <v>302</v>
      </c>
      <c r="K12" s="39">
        <f>'G-1'!K12+'G-2'!K12+'G-3'!K12+'G-4'!K12</f>
        <v>33</v>
      </c>
      <c r="L12" s="39">
        <f>'G-1'!L12+'G-2'!L12+'G-3'!L12+'G-4'!L12</f>
        <v>88</v>
      </c>
      <c r="M12" s="6">
        <f t="shared" si="1"/>
        <v>606.5</v>
      </c>
      <c r="N12" s="103">
        <f>M12+M11+M10+F31</f>
        <v>2377.5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99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35</v>
      </c>
      <c r="J13" s="39">
        <f>'G-1'!J13+'G-2'!J13+'G-3'!J13+'G-4'!J13</f>
        <v>291</v>
      </c>
      <c r="K13" s="39">
        <f>'G-1'!K13+'G-2'!K13+'G-3'!K13+'G-4'!K13</f>
        <v>40</v>
      </c>
      <c r="L13" s="39">
        <f>'G-1'!L13+'G-2'!L13+'G-3'!L13+'G-4'!L13</f>
        <v>83</v>
      </c>
      <c r="M13" s="6">
        <f t="shared" si="1"/>
        <v>596</v>
      </c>
      <c r="N13" s="2">
        <f>M13+M12+M11+M10</f>
        <v>2379.5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100</v>
      </c>
      <c r="B14" s="39">
        <f>'G-1'!B14+'G-2'!B14+'G-3'!B14+'G-4'!B14</f>
        <v>56</v>
      </c>
      <c r="C14" s="39">
        <f>'G-1'!C14+'G-2'!C14+'G-3'!C14+'G-4'!C14</f>
        <v>361</v>
      </c>
      <c r="D14" s="39">
        <f>'G-1'!D14+'G-2'!D14+'G-3'!D14+'G-4'!D14</f>
        <v>40</v>
      </c>
      <c r="E14" s="39">
        <f>'G-1'!E14+'G-2'!E14+'G-3'!E14+'G-4'!E14</f>
        <v>67</v>
      </c>
      <c r="F14" s="6">
        <f t="shared" si="0"/>
        <v>636.5</v>
      </c>
      <c r="G14" s="2">
        <f t="shared" ref="G14:G31" si="3">F14+F13+F12+F11</f>
        <v>636.5</v>
      </c>
      <c r="H14" s="15" t="s">
        <v>7</v>
      </c>
      <c r="I14" s="39">
        <f>'G-1'!I14+'G-2'!I14+'G-3'!I14+'G-4'!I14</f>
        <v>32</v>
      </c>
      <c r="J14" s="39">
        <f>'G-1'!J14+'G-2'!J14+'G-3'!J14+'G-4'!J14</f>
        <v>260</v>
      </c>
      <c r="K14" s="39">
        <f>'G-1'!K14+'G-2'!K14+'G-3'!K14+'G-4'!K14</f>
        <v>27</v>
      </c>
      <c r="L14" s="39">
        <f>'G-1'!L14+'G-2'!L14+'G-3'!L14+'G-4'!L14</f>
        <v>70</v>
      </c>
      <c r="M14" s="6">
        <f t="shared" si="1"/>
        <v>505</v>
      </c>
      <c r="N14" s="2">
        <f t="shared" ref="N14:N31" si="4">M14+M13+M12+M11</f>
        <v>2302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f>'G-1'!B15+'G-2'!B15+'G-3'!B15+'G-4'!B15</f>
        <v>50</v>
      </c>
      <c r="C15" s="39">
        <f>'G-1'!C15+'G-2'!C15+'G-3'!C15+'G-4'!C15</f>
        <v>352</v>
      </c>
      <c r="D15" s="39">
        <f>'G-1'!D15+'G-2'!D15+'G-3'!D15+'G-4'!D15</f>
        <v>39</v>
      </c>
      <c r="E15" s="39">
        <f>'G-1'!E15+'G-2'!E15+'G-3'!E15+'G-4'!E15</f>
        <v>54</v>
      </c>
      <c r="F15" s="6">
        <f t="shared" si="0"/>
        <v>590</v>
      </c>
      <c r="G15" s="2">
        <f t="shared" si="3"/>
        <v>1226.5</v>
      </c>
      <c r="H15" s="15" t="s">
        <v>9</v>
      </c>
      <c r="I15" s="39">
        <f>'G-1'!I15+'G-2'!I15+'G-3'!I15+'G-4'!I15</f>
        <v>33</v>
      </c>
      <c r="J15" s="39">
        <f>'G-1'!J15+'G-2'!J15+'G-3'!J15+'G-4'!J15</f>
        <v>248</v>
      </c>
      <c r="K15" s="39">
        <f>'G-1'!K15+'G-2'!K15+'G-3'!K15+'G-4'!K15</f>
        <v>28</v>
      </c>
      <c r="L15" s="39">
        <f>'G-1'!L15+'G-2'!L15+'G-3'!L15+'G-4'!L15</f>
        <v>55</v>
      </c>
      <c r="M15" s="6">
        <f t="shared" si="1"/>
        <v>458</v>
      </c>
      <c r="N15" s="2">
        <f t="shared" si="4"/>
        <v>2165.5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74</v>
      </c>
      <c r="C16" s="39">
        <f>'G-1'!C16+'G-2'!C16+'G-3'!C16+'G-4'!C16</f>
        <v>417</v>
      </c>
      <c r="D16" s="39">
        <f>'G-1'!D16+'G-2'!D16+'G-3'!D16+'G-4'!D16</f>
        <v>51</v>
      </c>
      <c r="E16" s="39">
        <f>'G-1'!E16+'G-2'!E16+'G-3'!E16+'G-4'!E16</f>
        <v>62</v>
      </c>
      <c r="F16" s="6">
        <f t="shared" si="0"/>
        <v>711</v>
      </c>
      <c r="G16" s="2">
        <f t="shared" si="3"/>
        <v>1937.5</v>
      </c>
      <c r="H16" s="15" t="s">
        <v>12</v>
      </c>
      <c r="I16" s="39">
        <f>'G-1'!I16+'G-2'!I16+'G-3'!I16+'G-4'!I16</f>
        <v>30</v>
      </c>
      <c r="J16" s="39">
        <f>'G-1'!J16+'G-2'!J16+'G-3'!J16+'G-4'!J16</f>
        <v>234</v>
      </c>
      <c r="K16" s="39">
        <f>'G-1'!K16+'G-2'!K16+'G-3'!K16+'G-4'!K16</f>
        <v>29</v>
      </c>
      <c r="L16" s="39">
        <f>'G-1'!L16+'G-2'!L16+'G-3'!L16+'G-4'!L16</f>
        <v>54</v>
      </c>
      <c r="M16" s="6">
        <f t="shared" si="1"/>
        <v>442</v>
      </c>
      <c r="N16" s="2">
        <f t="shared" si="4"/>
        <v>2001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97</v>
      </c>
      <c r="C17" s="39">
        <f>'G-1'!C17+'G-2'!C17+'G-3'!C17+'G-4'!C17</f>
        <v>444</v>
      </c>
      <c r="D17" s="39">
        <f>'G-1'!D17+'G-2'!D17+'G-3'!D17+'G-4'!D17</f>
        <v>54</v>
      </c>
      <c r="E17" s="39">
        <f>'G-1'!E17+'G-2'!E17+'G-3'!E17+'G-4'!E17</f>
        <v>89</v>
      </c>
      <c r="F17" s="6">
        <f t="shared" si="0"/>
        <v>823</v>
      </c>
      <c r="G17" s="2">
        <f t="shared" si="3"/>
        <v>2760.5</v>
      </c>
      <c r="H17" s="15" t="s">
        <v>15</v>
      </c>
      <c r="I17" s="39">
        <f>'G-1'!I17+'G-2'!I17+'G-3'!I17+'G-4'!I17</f>
        <v>34</v>
      </c>
      <c r="J17" s="39">
        <f>'G-1'!J17+'G-2'!J17+'G-3'!J17+'G-4'!J17</f>
        <v>235</v>
      </c>
      <c r="K17" s="39">
        <f>'G-1'!K17+'G-2'!K17+'G-3'!K17+'G-4'!K17</f>
        <v>24</v>
      </c>
      <c r="L17" s="39">
        <f>'G-1'!L17+'G-2'!L17+'G-3'!L17+'G-4'!L17</f>
        <v>56</v>
      </c>
      <c r="M17" s="6">
        <f t="shared" si="1"/>
        <v>440</v>
      </c>
      <c r="N17" s="2">
        <f t="shared" si="4"/>
        <v>1845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72</v>
      </c>
      <c r="C18" s="39">
        <f>'G-1'!C18+'G-2'!C18+'G-3'!C18+'G-4'!C18</f>
        <v>401</v>
      </c>
      <c r="D18" s="39">
        <f>'G-1'!D18+'G-2'!D18+'G-3'!D18+'G-4'!D18</f>
        <v>46</v>
      </c>
      <c r="E18" s="39">
        <f>'G-1'!E18+'G-2'!E18+'G-3'!E18+'G-4'!E18</f>
        <v>68</v>
      </c>
      <c r="F18" s="6">
        <f t="shared" si="0"/>
        <v>699</v>
      </c>
      <c r="G18" s="2">
        <f t="shared" si="3"/>
        <v>2823</v>
      </c>
      <c r="H18" s="15" t="s">
        <v>18</v>
      </c>
      <c r="I18" s="39">
        <f>'G-1'!I18+'G-2'!I18+'G-3'!I18+'G-4'!I18</f>
        <v>48</v>
      </c>
      <c r="J18" s="39">
        <f>'G-1'!J18+'G-2'!J18+'G-3'!J18+'G-4'!J18</f>
        <v>257</v>
      </c>
      <c r="K18" s="39">
        <f>'G-1'!K18+'G-2'!K18+'G-3'!K18+'G-4'!K18</f>
        <v>44</v>
      </c>
      <c r="L18" s="39">
        <f>'G-1'!L18+'G-2'!L18+'G-3'!L18+'G-4'!L18</f>
        <v>67</v>
      </c>
      <c r="M18" s="6">
        <f t="shared" si="1"/>
        <v>536.5</v>
      </c>
      <c r="N18" s="2">
        <f t="shared" si="4"/>
        <v>1876.5</v>
      </c>
      <c r="O18" s="15" t="s">
        <v>110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50</v>
      </c>
      <c r="C19" s="39">
        <f>'G-1'!C19+'G-2'!C19+'G-3'!C19+'G-4'!C19</f>
        <v>336</v>
      </c>
      <c r="D19" s="39">
        <f>'G-1'!D19+'G-2'!D19+'G-3'!D19+'G-4'!D19</f>
        <v>37</v>
      </c>
      <c r="E19" s="39">
        <f>'G-1'!E19+'G-2'!E19+'G-3'!E19+'G-4'!E19</f>
        <v>74</v>
      </c>
      <c r="F19" s="6">
        <f t="shared" si="0"/>
        <v>620</v>
      </c>
      <c r="G19" s="2">
        <f t="shared" si="3"/>
        <v>2853</v>
      </c>
      <c r="H19" s="15" t="s">
        <v>20</v>
      </c>
      <c r="I19" s="39">
        <f>'G-1'!I19+'G-2'!I19+'G-3'!I19+'G-4'!I19</f>
        <v>58</v>
      </c>
      <c r="J19" s="39">
        <f>'G-1'!J19+'G-2'!J19+'G-3'!J19+'G-4'!J19</f>
        <v>299</v>
      </c>
      <c r="K19" s="39">
        <f>'G-1'!K19+'G-2'!K19+'G-3'!K19+'G-4'!K19</f>
        <v>39</v>
      </c>
      <c r="L19" s="39">
        <f>'G-1'!L19+'G-2'!L19+'G-3'!L19+'G-4'!L19</f>
        <v>76</v>
      </c>
      <c r="M19" s="6">
        <f t="shared" si="1"/>
        <v>596</v>
      </c>
      <c r="N19" s="2">
        <f t="shared" si="4"/>
        <v>2014.5</v>
      </c>
      <c r="O19" s="15" t="s">
        <v>111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34</v>
      </c>
      <c r="C20" s="39">
        <f>'G-1'!C20+'G-2'!C20+'G-3'!C20+'G-4'!C20</f>
        <v>282</v>
      </c>
      <c r="D20" s="39">
        <f>'G-1'!D20+'G-2'!D20+'G-3'!D20+'G-4'!D20</f>
        <v>47</v>
      </c>
      <c r="E20" s="39">
        <f>'G-1'!E20+'G-2'!E20+'G-3'!E20+'G-4'!E20</f>
        <v>83</v>
      </c>
      <c r="F20" s="6">
        <f t="shared" si="0"/>
        <v>600.5</v>
      </c>
      <c r="G20" s="2">
        <f t="shared" si="3"/>
        <v>2742.5</v>
      </c>
      <c r="H20" s="15" t="s">
        <v>22</v>
      </c>
      <c r="I20" s="39">
        <f>'G-1'!I20+'G-2'!I20+'G-3'!I20+'G-4'!I20</f>
        <v>46</v>
      </c>
      <c r="J20" s="39">
        <f>'G-1'!J20+'G-2'!J20+'G-3'!J20+'G-4'!J20</f>
        <v>294</v>
      </c>
      <c r="K20" s="39">
        <f>'G-1'!K20+'G-2'!K20+'G-3'!K20+'G-4'!K20</f>
        <v>40</v>
      </c>
      <c r="L20" s="39">
        <f>'G-1'!L20+'G-2'!L20+'G-3'!L20+'G-4'!L20</f>
        <v>62</v>
      </c>
      <c r="M20" s="6">
        <f t="shared" si="1"/>
        <v>552</v>
      </c>
      <c r="N20" s="2">
        <f t="shared" si="4"/>
        <v>2124.5</v>
      </c>
      <c r="O20" s="15" t="s">
        <v>112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48</v>
      </c>
      <c r="C21" s="39">
        <f>'G-1'!C21+'G-2'!C21+'G-3'!C21+'G-4'!C21</f>
        <v>301</v>
      </c>
      <c r="D21" s="39">
        <f>'G-1'!D21+'G-2'!D21+'G-3'!D21+'G-4'!D21</f>
        <v>58</v>
      </c>
      <c r="E21" s="39">
        <f>'G-1'!E21+'G-2'!E21+'G-3'!E21+'G-4'!E21</f>
        <v>69</v>
      </c>
      <c r="F21" s="6">
        <f t="shared" si="0"/>
        <v>613.5</v>
      </c>
      <c r="G21" s="2">
        <f t="shared" si="3"/>
        <v>2533</v>
      </c>
      <c r="H21" s="15" t="s">
        <v>24</v>
      </c>
      <c r="I21" s="39">
        <f>'G-1'!I21+'G-2'!I21+'G-3'!I21+'G-4'!I21</f>
        <v>41</v>
      </c>
      <c r="J21" s="39">
        <f>'G-1'!J21+'G-2'!J21+'G-3'!J21+'G-4'!J21</f>
        <v>273</v>
      </c>
      <c r="K21" s="39">
        <f>'G-1'!K21+'G-2'!K21+'G-3'!K21+'G-4'!K21</f>
        <v>49</v>
      </c>
      <c r="L21" s="39">
        <f>'G-1'!L21+'G-2'!L21+'G-3'!L21+'G-4'!L21</f>
        <v>73</v>
      </c>
      <c r="M21" s="6">
        <f t="shared" si="1"/>
        <v>574</v>
      </c>
      <c r="N21" s="2">
        <f t="shared" si="4"/>
        <v>2258.5</v>
      </c>
      <c r="O21" s="15" t="s">
        <v>113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47</v>
      </c>
      <c r="C22" s="39">
        <f>'G-1'!C22+'G-2'!C22+'G-3'!C22+'G-4'!C22</f>
        <v>271</v>
      </c>
      <c r="D22" s="39">
        <f>'G-1'!D22+'G-2'!D22+'G-3'!D22+'G-4'!D22</f>
        <v>42</v>
      </c>
      <c r="E22" s="39">
        <f>'G-1'!E22+'G-2'!E22+'G-3'!E22+'G-4'!E22</f>
        <v>92</v>
      </c>
      <c r="F22" s="6">
        <f t="shared" si="0"/>
        <v>608.5</v>
      </c>
      <c r="G22" s="2">
        <f t="shared" si="3"/>
        <v>2442.5</v>
      </c>
      <c r="H22" s="15" t="s">
        <v>25</v>
      </c>
      <c r="I22" s="39">
        <f>'G-1'!I22+'G-2'!I22+'G-3'!I22+'G-4'!I22</f>
        <v>49</v>
      </c>
      <c r="J22" s="39">
        <f>'G-1'!J22+'G-2'!J22+'G-3'!J22+'G-4'!J22</f>
        <v>277</v>
      </c>
      <c r="K22" s="39">
        <f>'G-1'!K22+'G-2'!K22+'G-3'!K22+'G-4'!K22</f>
        <v>44</v>
      </c>
      <c r="L22" s="39">
        <f>'G-1'!L22+'G-2'!L22+'G-3'!L22+'G-4'!L22</f>
        <v>73</v>
      </c>
      <c r="M22" s="6">
        <f t="shared" si="1"/>
        <v>572</v>
      </c>
      <c r="N22" s="2">
        <f t="shared" si="4"/>
        <v>2294</v>
      </c>
      <c r="O22" s="15" t="s">
        <v>116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50</v>
      </c>
      <c r="C23" s="39">
        <f>'G-1'!C23+'G-2'!C23+'G-3'!C23+'G-4'!C23</f>
        <v>303</v>
      </c>
      <c r="D23" s="39">
        <f>'G-1'!D23+'G-2'!D23+'G-3'!D23+'G-4'!D23</f>
        <v>30</v>
      </c>
      <c r="E23" s="39">
        <f>'G-1'!E23+'G-2'!E23+'G-3'!E23+'G-4'!E23</f>
        <v>78</v>
      </c>
      <c r="F23" s="6">
        <f t="shared" si="0"/>
        <v>583</v>
      </c>
      <c r="G23" s="2">
        <f t="shared" si="3"/>
        <v>2405.5</v>
      </c>
      <c r="H23" s="15" t="s">
        <v>26</v>
      </c>
      <c r="I23" s="39">
        <f>'G-1'!I23+'G-2'!I23+'G-3'!I23+'G-4'!I23</f>
        <v>40</v>
      </c>
      <c r="J23" s="39">
        <f>'G-1'!J23+'G-2'!J23+'G-3'!J23+'G-4'!J23</f>
        <v>303</v>
      </c>
      <c r="K23" s="39">
        <f>'G-1'!K23+'G-2'!K23+'G-3'!K23+'G-4'!K23</f>
        <v>40</v>
      </c>
      <c r="L23" s="39">
        <f>'G-1'!L23+'G-2'!L23+'G-3'!L23+'G-4'!L23</f>
        <v>74</v>
      </c>
      <c r="M23" s="6">
        <f t="shared" si="1"/>
        <v>588</v>
      </c>
      <c r="N23" s="2">
        <f t="shared" si="4"/>
        <v>2286</v>
      </c>
      <c r="O23" s="15" t="s">
        <v>117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51</v>
      </c>
      <c r="C24" s="39">
        <f>'G-1'!C24+'G-2'!C24+'G-3'!C24+'G-4'!C24</f>
        <v>324</v>
      </c>
      <c r="D24" s="39">
        <f>'G-1'!D24+'G-2'!D24+'G-3'!D24+'G-4'!D24</f>
        <v>54</v>
      </c>
      <c r="E24" s="39">
        <f>'G-1'!E24+'G-2'!E24+'G-3'!E24+'G-4'!E24</f>
        <v>81</v>
      </c>
      <c r="F24" s="6">
        <f t="shared" si="0"/>
        <v>660</v>
      </c>
      <c r="G24" s="2">
        <f t="shared" si="3"/>
        <v>2465</v>
      </c>
      <c r="H24" s="15" t="s">
        <v>106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1734</v>
      </c>
      <c r="O24" s="15" t="s">
        <v>118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42</v>
      </c>
      <c r="C25" s="39">
        <f>'G-1'!C25+'G-2'!C25+'G-3'!C25+'G-4'!C25</f>
        <v>313</v>
      </c>
      <c r="D25" s="39">
        <f>'G-1'!D25+'G-2'!D25+'G-3'!D25+'G-4'!D25</f>
        <v>31</v>
      </c>
      <c r="E25" s="39">
        <f>'G-1'!E25+'G-2'!E25+'G-3'!E25+'G-4'!E25</f>
        <v>86</v>
      </c>
      <c r="F25" s="6">
        <f t="shared" si="0"/>
        <v>611</v>
      </c>
      <c r="G25" s="2">
        <f t="shared" si="3"/>
        <v>2462.5</v>
      </c>
      <c r="H25" s="15" t="s">
        <v>107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1160</v>
      </c>
      <c r="O25" s="15" t="s">
        <v>119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f>'G-1'!B26+'G-2'!B26+'G-3'!B26+'G-4'!B26</f>
        <v>40</v>
      </c>
      <c r="C26" s="39">
        <f>'G-1'!C26+'G-2'!C26+'G-3'!C26+'G-4'!C26</f>
        <v>309</v>
      </c>
      <c r="D26" s="39">
        <f>'G-1'!D26+'G-2'!D26+'G-3'!D26+'G-4'!D26</f>
        <v>53</v>
      </c>
      <c r="E26" s="39">
        <f>'G-1'!E26+'G-2'!E26+'G-3'!E26+'G-4'!E26</f>
        <v>76</v>
      </c>
      <c r="F26" s="6">
        <f t="shared" si="0"/>
        <v>625</v>
      </c>
      <c r="G26" s="2">
        <f t="shared" si="3"/>
        <v>2479</v>
      </c>
      <c r="H26" s="15" t="s">
        <v>108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588</v>
      </c>
      <c r="O26" s="15" t="s">
        <v>120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105</v>
      </c>
      <c r="B27" s="39">
        <f>'G-1'!B27+'G-2'!B27+'G-3'!B27+'G-4'!B27</f>
        <v>43</v>
      </c>
      <c r="C27" s="39">
        <f>'G-1'!C27+'G-2'!C27+'G-3'!C27+'G-4'!C27</f>
        <v>245</v>
      </c>
      <c r="D27" s="39">
        <f>'G-1'!D27+'G-2'!D27+'G-3'!D27+'G-4'!D27</f>
        <v>51</v>
      </c>
      <c r="E27" s="39">
        <f>'G-1'!E27+'G-2'!E27+'G-3'!E27+'G-4'!E27</f>
        <v>75</v>
      </c>
      <c r="F27" s="6">
        <f t="shared" si="0"/>
        <v>556</v>
      </c>
      <c r="G27" s="2">
        <f t="shared" si="3"/>
        <v>2452</v>
      </c>
      <c r="H27" s="91" t="s">
        <v>109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121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102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1792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122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1181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123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30</v>
      </c>
      <c r="C30" s="39">
        <f>'G-1'!C30+'G-2'!C30+'G-3'!C30+'G-4'!C30</f>
        <v>277</v>
      </c>
      <c r="D30" s="39">
        <f>'G-1'!D30+'G-2'!D30+'G-3'!D30+'G-4'!D30</f>
        <v>38</v>
      </c>
      <c r="E30" s="39">
        <f>'G-1'!E30+'G-2'!E30+'G-3'!E30+'G-4'!E30</f>
        <v>81</v>
      </c>
      <c r="F30" s="6">
        <f t="shared" si="0"/>
        <v>570.5</v>
      </c>
      <c r="G30" s="2">
        <f t="shared" si="3"/>
        <v>1126.5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46</v>
      </c>
      <c r="C31" s="40">
        <f>'G-1'!C31+'G-2'!C31+'G-3'!C31+'G-4'!C31</f>
        <v>274</v>
      </c>
      <c r="D31" s="40">
        <f>'G-1'!D31+'G-2'!D31+'G-3'!D31+'G-4'!D31</f>
        <v>36</v>
      </c>
      <c r="E31" s="40">
        <f>'G-1'!E31+'G-2'!E31+'G-3'!E31+'G-4'!E31</f>
        <v>90</v>
      </c>
      <c r="F31" s="7">
        <f t="shared" si="0"/>
        <v>594</v>
      </c>
      <c r="G31" s="3">
        <f t="shared" si="3"/>
        <v>1164.5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2853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2379.5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130</v>
      </c>
      <c r="G33" s="47"/>
      <c r="H33" s="130"/>
      <c r="I33" s="131"/>
      <c r="J33" s="43" t="s">
        <v>61</v>
      </c>
      <c r="K33" s="45"/>
      <c r="L33" s="45"/>
      <c r="M33" s="46" t="s">
        <v>131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6" sqref="M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0" t="s">
        <v>63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51" t="s">
        <v>64</v>
      </c>
      <c r="B4" s="151"/>
      <c r="C4" s="152" t="s">
        <v>60</v>
      </c>
      <c r="D4" s="152"/>
      <c r="E4" s="152"/>
      <c r="F4" s="55"/>
      <c r="G4" s="51"/>
      <c r="H4" s="51"/>
      <c r="I4" s="51"/>
      <c r="J4" s="51"/>
    </row>
    <row r="5" spans="1:10" x14ac:dyDescent="0.2">
      <c r="A5" s="112" t="s">
        <v>56</v>
      </c>
      <c r="B5" s="112"/>
      <c r="C5" s="153" t="str">
        <f>'G-1'!D5</f>
        <v>CL 6 - CR 38</v>
      </c>
      <c r="D5" s="153"/>
      <c r="E5" s="153"/>
      <c r="F5" s="56"/>
      <c r="G5" s="57"/>
      <c r="H5" s="48" t="s">
        <v>53</v>
      </c>
      <c r="I5" s="154">
        <f>'G-1'!L5</f>
        <v>0</v>
      </c>
      <c r="J5" s="154"/>
    </row>
    <row r="6" spans="1:10" x14ac:dyDescent="0.2">
      <c r="A6" s="112" t="s">
        <v>65</v>
      </c>
      <c r="B6" s="112"/>
      <c r="C6" s="139" t="s">
        <v>128</v>
      </c>
      <c r="D6" s="139"/>
      <c r="E6" s="139"/>
      <c r="F6" s="56"/>
      <c r="G6" s="57"/>
      <c r="H6" s="48" t="s">
        <v>58</v>
      </c>
      <c r="I6" s="140">
        <f>'G-1'!S6</f>
        <v>44183</v>
      </c>
      <c r="J6" s="140"/>
    </row>
    <row r="7" spans="1:10" x14ac:dyDescent="0.2">
      <c r="A7" s="58"/>
      <c r="B7" s="58"/>
      <c r="C7" s="141"/>
      <c r="D7" s="141"/>
      <c r="E7" s="141"/>
      <c r="F7" s="141"/>
      <c r="G7" s="55"/>
      <c r="H7" s="59"/>
      <c r="I7" s="60"/>
      <c r="J7" s="51"/>
    </row>
    <row r="8" spans="1:10" x14ac:dyDescent="0.2">
      <c r="A8" s="142" t="s">
        <v>66</v>
      </c>
      <c r="B8" s="144" t="s">
        <v>67</v>
      </c>
      <c r="C8" s="142" t="s">
        <v>68</v>
      </c>
      <c r="D8" s="144" t="s">
        <v>69</v>
      </c>
      <c r="E8" s="61" t="s">
        <v>70</v>
      </c>
      <c r="F8" s="62" t="s">
        <v>71</v>
      </c>
      <c r="G8" s="63" t="s">
        <v>72</v>
      </c>
      <c r="H8" s="62" t="s">
        <v>73</v>
      </c>
      <c r="I8" s="146" t="s">
        <v>74</v>
      </c>
      <c r="J8" s="148" t="s">
        <v>75</v>
      </c>
    </row>
    <row r="9" spans="1:10" x14ac:dyDescent="0.2">
      <c r="A9" s="143"/>
      <c r="B9" s="145"/>
      <c r="C9" s="143"/>
      <c r="D9" s="145"/>
      <c r="E9" s="64" t="s">
        <v>52</v>
      </c>
      <c r="F9" s="65" t="s">
        <v>0</v>
      </c>
      <c r="G9" s="66" t="s">
        <v>2</v>
      </c>
      <c r="H9" s="65" t="s">
        <v>3</v>
      </c>
      <c r="I9" s="147"/>
      <c r="J9" s="149"/>
    </row>
    <row r="10" spans="1:10" x14ac:dyDescent="0.2">
      <c r="A10" s="133" t="s">
        <v>76</v>
      </c>
      <c r="B10" s="136">
        <v>2</v>
      </c>
      <c r="C10" s="67"/>
      <c r="D10" s="68" t="s">
        <v>77</v>
      </c>
      <c r="E10" s="42"/>
      <c r="F10" s="42"/>
      <c r="G10" s="42"/>
      <c r="H10" s="42"/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34"/>
      <c r="B11" s="137"/>
      <c r="C11" s="67" t="s">
        <v>78</v>
      </c>
      <c r="D11" s="70" t="s">
        <v>79</v>
      </c>
      <c r="E11" s="71"/>
      <c r="F11" s="71"/>
      <c r="G11" s="71"/>
      <c r="H11" s="71"/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34"/>
      <c r="B12" s="137"/>
      <c r="C12" s="73" t="s">
        <v>86</v>
      </c>
      <c r="D12" s="74" t="s">
        <v>80</v>
      </c>
      <c r="E12" s="41"/>
      <c r="F12" s="41"/>
      <c r="G12" s="41"/>
      <c r="H12" s="41"/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34"/>
      <c r="B13" s="137"/>
      <c r="C13" s="77"/>
      <c r="D13" s="68" t="s">
        <v>77</v>
      </c>
      <c r="E13" s="42"/>
      <c r="F13" s="42"/>
      <c r="G13" s="42"/>
      <c r="H13" s="42"/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34"/>
      <c r="B14" s="137"/>
      <c r="C14" s="67" t="s">
        <v>81</v>
      </c>
      <c r="D14" s="70" t="s">
        <v>79</v>
      </c>
      <c r="E14" s="71"/>
      <c r="F14" s="71"/>
      <c r="G14" s="71"/>
      <c r="H14" s="71"/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34"/>
      <c r="B15" s="137"/>
      <c r="C15" s="73" t="s">
        <v>87</v>
      </c>
      <c r="D15" s="74" t="s">
        <v>80</v>
      </c>
      <c r="E15" s="41"/>
      <c r="F15" s="41"/>
      <c r="G15" s="41"/>
      <c r="H15" s="41"/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34"/>
      <c r="B16" s="137"/>
      <c r="C16" s="77"/>
      <c r="D16" s="68" t="s">
        <v>77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34"/>
      <c r="B17" s="137"/>
      <c r="C17" s="67" t="s">
        <v>82</v>
      </c>
      <c r="D17" s="70" t="s">
        <v>79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35"/>
      <c r="B18" s="138"/>
      <c r="C18" s="78" t="s">
        <v>88</v>
      </c>
      <c r="D18" s="74" t="s">
        <v>80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33" t="s">
        <v>83</v>
      </c>
      <c r="B19" s="136">
        <v>2</v>
      </c>
      <c r="C19" s="79"/>
      <c r="D19" s="68" t="s">
        <v>77</v>
      </c>
      <c r="E19" s="42"/>
      <c r="F19" s="42"/>
      <c r="G19" s="42"/>
      <c r="H19" s="42"/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34"/>
      <c r="B20" s="137"/>
      <c r="C20" s="67" t="s">
        <v>78</v>
      </c>
      <c r="D20" s="70" t="s">
        <v>79</v>
      </c>
      <c r="E20" s="71"/>
      <c r="F20" s="71"/>
      <c r="G20" s="71"/>
      <c r="H20" s="71"/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34"/>
      <c r="B21" s="137"/>
      <c r="C21" s="73" t="s">
        <v>89</v>
      </c>
      <c r="D21" s="74" t="s">
        <v>80</v>
      </c>
      <c r="E21" s="41"/>
      <c r="F21" s="41"/>
      <c r="G21" s="41"/>
      <c r="H21" s="41"/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34"/>
      <c r="B22" s="137"/>
      <c r="C22" s="77"/>
      <c r="D22" s="68" t="s">
        <v>77</v>
      </c>
      <c r="E22" s="42"/>
      <c r="F22" s="42"/>
      <c r="G22" s="42"/>
      <c r="H22" s="42"/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34"/>
      <c r="B23" s="137"/>
      <c r="C23" s="67" t="s">
        <v>81</v>
      </c>
      <c r="D23" s="70" t="s">
        <v>79</v>
      </c>
      <c r="E23" s="71"/>
      <c r="F23" s="71"/>
      <c r="G23" s="71"/>
      <c r="H23" s="71"/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34"/>
      <c r="B24" s="137"/>
      <c r="C24" s="73" t="s">
        <v>90</v>
      </c>
      <c r="D24" s="74" t="s">
        <v>80</v>
      </c>
      <c r="E24" s="41"/>
      <c r="F24" s="41"/>
      <c r="G24" s="41"/>
      <c r="H24" s="41"/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34"/>
      <c r="B25" s="137"/>
      <c r="C25" s="77"/>
      <c r="D25" s="68" t="s">
        <v>77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34"/>
      <c r="B26" s="137"/>
      <c r="C26" s="67" t="s">
        <v>82</v>
      </c>
      <c r="D26" s="70" t="s">
        <v>79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35"/>
      <c r="B27" s="138"/>
      <c r="C27" s="78" t="s">
        <v>91</v>
      </c>
      <c r="D27" s="74" t="s">
        <v>80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33" t="s">
        <v>84</v>
      </c>
      <c r="B28" s="136">
        <v>2</v>
      </c>
      <c r="C28" s="79"/>
      <c r="D28" s="68" t="s">
        <v>77</v>
      </c>
      <c r="E28" s="42"/>
      <c r="F28" s="42"/>
      <c r="G28" s="42"/>
      <c r="H28" s="42"/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34"/>
      <c r="B29" s="137"/>
      <c r="C29" s="67" t="s">
        <v>78</v>
      </c>
      <c r="D29" s="70" t="s">
        <v>79</v>
      </c>
      <c r="E29" s="71"/>
      <c r="F29" s="71"/>
      <c r="G29" s="71"/>
      <c r="H29" s="71"/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34"/>
      <c r="B30" s="137"/>
      <c r="C30" s="73" t="s">
        <v>92</v>
      </c>
      <c r="D30" s="74" t="s">
        <v>80</v>
      </c>
      <c r="E30" s="41"/>
      <c r="F30" s="41"/>
      <c r="G30" s="41"/>
      <c r="H30" s="41"/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34"/>
      <c r="B31" s="137"/>
      <c r="C31" s="77"/>
      <c r="D31" s="68" t="s">
        <v>77</v>
      </c>
      <c r="E31" s="42"/>
      <c r="F31" s="42"/>
      <c r="G31" s="42"/>
      <c r="H31" s="42"/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34"/>
      <c r="B32" s="137"/>
      <c r="C32" s="67" t="s">
        <v>81</v>
      </c>
      <c r="D32" s="70" t="s">
        <v>79</v>
      </c>
      <c r="E32" s="71"/>
      <c r="F32" s="71"/>
      <c r="G32" s="71"/>
      <c r="H32" s="71"/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34"/>
      <c r="B33" s="137"/>
      <c r="C33" s="73" t="s">
        <v>93</v>
      </c>
      <c r="D33" s="74" t="s">
        <v>80</v>
      </c>
      <c r="E33" s="41"/>
      <c r="F33" s="41"/>
      <c r="G33" s="41"/>
      <c r="H33" s="41"/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34"/>
      <c r="B34" s="137"/>
      <c r="C34" s="77"/>
      <c r="D34" s="68" t="s">
        <v>77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34"/>
      <c r="B35" s="137"/>
      <c r="C35" s="67" t="s">
        <v>82</v>
      </c>
      <c r="D35" s="70" t="s">
        <v>79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35"/>
      <c r="B36" s="138"/>
      <c r="C36" s="78" t="s">
        <v>94</v>
      </c>
      <c r="D36" s="74" t="s">
        <v>80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33" t="s">
        <v>85</v>
      </c>
      <c r="B37" s="136"/>
      <c r="C37" s="79"/>
      <c r="D37" s="68" t="s">
        <v>77</v>
      </c>
      <c r="E37" s="42"/>
      <c r="F37" s="42"/>
      <c r="G37" s="42"/>
      <c r="H37" s="42"/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34"/>
      <c r="B38" s="137"/>
      <c r="C38" s="67" t="s">
        <v>78</v>
      </c>
      <c r="D38" s="70" t="s">
        <v>79</v>
      </c>
      <c r="E38" s="71"/>
      <c r="F38" s="71"/>
      <c r="G38" s="71"/>
      <c r="H38" s="71"/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34"/>
      <c r="B39" s="137"/>
      <c r="C39" s="73" t="s">
        <v>95</v>
      </c>
      <c r="D39" s="74" t="s">
        <v>80</v>
      </c>
      <c r="E39" s="41"/>
      <c r="F39" s="41"/>
      <c r="G39" s="41"/>
      <c r="H39" s="41"/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34"/>
      <c r="B40" s="137"/>
      <c r="C40" s="77"/>
      <c r="D40" s="68" t="s">
        <v>77</v>
      </c>
      <c r="E40" s="42"/>
      <c r="F40" s="42"/>
      <c r="G40" s="42"/>
      <c r="H40" s="42"/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34"/>
      <c r="B41" s="137"/>
      <c r="C41" s="67" t="s">
        <v>81</v>
      </c>
      <c r="D41" s="70" t="s">
        <v>79</v>
      </c>
      <c r="E41" s="71"/>
      <c r="F41" s="71"/>
      <c r="G41" s="71"/>
      <c r="H41" s="71"/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34"/>
      <c r="B42" s="137"/>
      <c r="C42" s="73" t="s">
        <v>96</v>
      </c>
      <c r="D42" s="74" t="s">
        <v>80</v>
      </c>
      <c r="E42" s="41"/>
      <c r="F42" s="41"/>
      <c r="G42" s="41"/>
      <c r="H42" s="41"/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34"/>
      <c r="B43" s="137"/>
      <c r="C43" s="77"/>
      <c r="D43" s="68" t="s">
        <v>77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34"/>
      <c r="B44" s="137"/>
      <c r="C44" s="67" t="s">
        <v>82</v>
      </c>
      <c r="D44" s="70" t="s">
        <v>79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35"/>
      <c r="B45" s="138"/>
      <c r="C45" s="78" t="s">
        <v>97</v>
      </c>
      <c r="D45" s="74" t="s">
        <v>80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2010-11-16T17:13:23Z</cp:lastPrinted>
  <dcterms:created xsi:type="dcterms:W3CDTF">1998-04-02T13:38:56Z</dcterms:created>
  <dcterms:modified xsi:type="dcterms:W3CDTF">2020-12-21T18:12:55Z</dcterms:modified>
</cp:coreProperties>
</file>