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41" i="4689" l="1"/>
  <c r="G38" i="4689"/>
  <c r="H38" i="4689"/>
  <c r="E38" i="4689"/>
  <c r="F35" i="4689"/>
  <c r="G35" i="4689"/>
  <c r="I35" i="4689" s="1"/>
  <c r="H35" i="4689"/>
  <c r="E35" i="4689"/>
  <c r="F32" i="4689"/>
  <c r="G32" i="4689"/>
  <c r="H32" i="4689"/>
  <c r="E32" i="4689"/>
  <c r="H29" i="4689"/>
  <c r="G29" i="4689"/>
  <c r="F29" i="4689"/>
  <c r="F31" i="4689"/>
  <c r="F33" i="4689"/>
  <c r="F34" i="4689"/>
  <c r="F36" i="4689"/>
  <c r="I36" i="4689" s="1"/>
  <c r="F37" i="4689"/>
  <c r="F39" i="4689"/>
  <c r="F40" i="4689"/>
  <c r="F43" i="4689"/>
  <c r="F45" i="4689"/>
  <c r="I33" i="4689"/>
  <c r="E37" i="4689"/>
  <c r="I37" i="4689" s="1"/>
  <c r="E39" i="4689"/>
  <c r="E40" i="4689"/>
  <c r="I40" i="4689" s="1"/>
  <c r="I45" i="4689"/>
  <c r="E29" i="4689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4" i="4689"/>
  <c r="I43" i="4689"/>
  <c r="I39" i="4689"/>
  <c r="I31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41" i="4689" l="1"/>
  <c r="I32" i="4689"/>
  <c r="J32" i="4689" s="1"/>
  <c r="U23" i="4688" s="1"/>
  <c r="I42" i="4689"/>
  <c r="I38" i="4689"/>
  <c r="J38" i="4689" s="1"/>
  <c r="I34" i="4689"/>
  <c r="J35" i="4689" s="1"/>
  <c r="I30" i="4689"/>
  <c r="J30" i="4689" s="1"/>
  <c r="J23" i="4688" s="1"/>
  <c r="I29" i="4689"/>
  <c r="J31" i="4689"/>
  <c r="P23" i="4688" s="1"/>
  <c r="J33" i="4689"/>
  <c r="Z23" i="4688" s="1"/>
  <c r="J36" i="4689"/>
  <c r="AO23" i="4688" s="1"/>
  <c r="J26" i="4689"/>
  <c r="AK19" i="4688" s="1"/>
  <c r="T17" i="4681"/>
  <c r="J22" i="4689"/>
  <c r="P19" i="4688" s="1"/>
  <c r="J34" i="4689"/>
  <c r="AF23" i="4688" s="1"/>
  <c r="J43" i="4689"/>
  <c r="J25" i="4689"/>
  <c r="AF19" i="4688" s="1"/>
  <c r="J37" i="4689"/>
  <c r="D27" i="4688" s="1"/>
  <c r="J23" i="4689"/>
  <c r="U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J39" i="4689"/>
  <c r="D23" i="4688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J42" i="4689" l="1"/>
  <c r="Z27" i="4688" s="1"/>
  <c r="J29" i="4689"/>
  <c r="G23" i="4688" s="1"/>
  <c r="J40" i="4689"/>
  <c r="P27" i="4688" s="1"/>
  <c r="Z30" i="4688"/>
  <c r="BO20" i="4688" s="1"/>
  <c r="AK30" i="4688"/>
  <c r="BY20" i="4688" s="1"/>
  <c r="AM30" i="4688"/>
  <c r="CA20" i="4688" s="1"/>
  <c r="I30" i="4688"/>
  <c r="AY20" i="4688" s="1"/>
  <c r="H30" i="4688"/>
  <c r="AX20" i="4688" s="1"/>
  <c r="AL30" i="4688"/>
  <c r="BZ20" i="4688" s="1"/>
  <c r="AI30" i="4688"/>
  <c r="BW20" i="4688" s="1"/>
  <c r="AO30" i="4688"/>
  <c r="CC20" i="4688" s="1"/>
  <c r="AH30" i="4688"/>
  <c r="BV20" i="4688" s="1"/>
  <c r="AJ30" i="4688"/>
  <c r="BX20" i="4688" s="1"/>
  <c r="U23" i="4684"/>
  <c r="W30" i="4688"/>
  <c r="BL20" i="4688" s="1"/>
  <c r="R30" i="4688"/>
  <c r="BG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U27" i="4688"/>
  <c r="J27" i="4688"/>
  <c r="G27" i="4688"/>
  <c r="AK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<sst xmlns="http://schemas.openxmlformats.org/spreadsheetml/2006/main" count="651" uniqueCount="154">
  <si>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</si>
  <si>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</si>
  <si>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</si>
  <si>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</si>
  <si>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</si>
  <si>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</si>
  <si>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</si>
  <si>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</si>
  <si>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</si>
  <si>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</si>
  <si>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</si>
  <si>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</si>
  <si>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</si>
  <si>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</si>
  <si>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</si>
  <si>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</si>
  <si>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</si>
  <si>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</si>
  <si>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</si>
  <si>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</si>
  <si>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</si>
  <si>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</si>
  <si>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</si>
  <si>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</si>
  <si>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</si>
  <si>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</si>
  <si>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</si>
  <si>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</si>
  <si>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</si>
  <si>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</si>
  <si>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</si>
  <si>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</si>
  <si>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</si>
  <si>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</si>
  <si>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</si>
  <si>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</si>
  <si>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</si>
  <si>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</si>
  <si>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</si>
  <si>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</si>
  <si>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</si>
  <si>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</si>
  <si>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</si>
  <si>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</si>
  <si>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</si>
  <si>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</si>
  <si>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</si>
  <si>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</si>
  <si>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</si>
  <si>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</si>
  <si>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</si>
  <si>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</si>
  <si>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</si>
  <si>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</si>
  <si>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</si>
  <si>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</si>
  <si>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</si>
  <si>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</si>
  <si>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</si>
  <si>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</si>
  <si>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</si>
  <si>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</si>
  <si>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</si>
  <si>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</si>
  <si>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</si>
  <si>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</si>
  <si>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</si>
  <si>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</si>
  <si>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</si>
  <si>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</si>
  <si>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</si>
  <si>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</si>
  <si>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</si>
  <si>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</si>
  <si>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</si>
  <si>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</si>
  <si>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</si>
  <si>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</si>
  <si>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</si>
  <si>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</si>
  <si>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</si>
  <si>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</si>
  <si>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</si>
  <si>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</si>
  <si>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</si>
  <si>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</si>
  <si>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</si>
  <si>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</si>
  <si>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</si>
  <si>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</si>
  <si>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</si>
  <si>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</si>
  <si>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</si>
  <si>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</si>
  <si>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</si>
  <si>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</si>
  <si>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</si>
  <si>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</si>
  <si>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</si>
  <si>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</si>
  <si>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</si>
  <si>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</si>
  <si>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</si>
  <si>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</si>
  <si>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</si>
  <si>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</si>
  <si>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</si>
  <si>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</si>
  <si>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</si>
  <si>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</si>
  <si>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</si>
  <si>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</si>
  <si>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</si>
  <si>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</si>
  <si>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</si>
  <si>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</si>
  <si>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</si>
  <si>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</si>
  <si>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</si>
  <si>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</si>
  <si>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</si>
  <si>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</si>
  <si>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</si>
  <si>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</si>
  <si>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</si>
  <si>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</si>
  <si>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</si>
  <si>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</si>
  <si>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</si>
  <si>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</si>
  <si>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</si>
  <si>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</si>
  <si>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</si>
  <si>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</si>
  <si>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</si>
  <si>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</si>
  <si>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</si>
  <si>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</si>
  <si>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</si>
  <si>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</si>
  <si>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</si>
  <si>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</si>
  <si>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</si>
  <si>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</si>
  <si>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</si>
  <si>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</si>
  <si>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</si>
  <si>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</si>
  <si>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</si>
  <si>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JULIO VASQUEZ</t>
  </si>
  <si>
    <t>CALLE 79 X VIA 40</t>
  </si>
  <si>
    <t>7:45- 8:45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</si>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</sst>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" fillId="0" borderId="2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163</c:v>
                </c:pt>
                <c:pt idx="1">
                  <c:v>183.5</c:v>
                </c:pt>
                <c:pt idx="2">
                  <c:v>229</c:v>
                </c:pt>
                <c:pt idx="3">
                  <c:v>189.5</c:v>
                </c:pt>
                <c:pt idx="4">
                  <c:v>184</c:v>
                </c:pt>
                <c:pt idx="5">
                  <c:v>45</c:v>
                </c:pt>
                <c:pt idx="6">
                  <c:v>205.5</c:v>
                </c:pt>
                <c:pt idx="7">
                  <c:v>167.5</c:v>
                </c:pt>
                <c:pt idx="8">
                  <c:v>184.5</c:v>
                </c:pt>
                <c:pt idx="9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05600"/>
        <c:axId val="76120064"/>
      </c:barChart>
      <c:catAx>
        <c:axId val="7610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2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2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0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965</c:v>
                </c:pt>
                <c:pt idx="1">
                  <c:v>1032.5</c:v>
                </c:pt>
                <c:pt idx="2">
                  <c:v>992</c:v>
                </c:pt>
                <c:pt idx="3">
                  <c:v>1014.5</c:v>
                </c:pt>
                <c:pt idx="4">
                  <c:v>994</c:v>
                </c:pt>
                <c:pt idx="5">
                  <c:v>861</c:v>
                </c:pt>
                <c:pt idx="6">
                  <c:v>1080</c:v>
                </c:pt>
                <c:pt idx="7">
                  <c:v>869</c:v>
                </c:pt>
                <c:pt idx="8">
                  <c:v>956.5</c:v>
                </c:pt>
                <c:pt idx="9">
                  <c:v>935.5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665088"/>
        <c:axId val="88667264"/>
      </c:barChart>
      <c:catAx>
        <c:axId val="886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6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66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6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1101.5</c:v>
                </c:pt>
                <c:pt idx="1">
                  <c:v>1107.5</c:v>
                </c:pt>
                <c:pt idx="2">
                  <c:v>1124.5</c:v>
                </c:pt>
                <c:pt idx="3">
                  <c:v>1098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700416"/>
        <c:axId val="88702336"/>
      </c:barChart>
      <c:catAx>
        <c:axId val="8870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0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0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876.5</c:v>
                </c:pt>
                <c:pt idx="1">
                  <c:v>895.5</c:v>
                </c:pt>
                <c:pt idx="2">
                  <c:v>949</c:v>
                </c:pt>
                <c:pt idx="3">
                  <c:v>945.5</c:v>
                </c:pt>
                <c:pt idx="4">
                  <c:v>1020</c:v>
                </c:pt>
                <c:pt idx="5">
                  <c:v>942</c:v>
                </c:pt>
                <c:pt idx="6">
                  <c:v>1053</c:v>
                </c:pt>
                <c:pt idx="7">
                  <c:v>988.5</c:v>
                </c:pt>
                <c:pt idx="8">
                  <c:v>944.5</c:v>
                </c:pt>
                <c:pt idx="9">
                  <c:v>880</c:v>
                </c:pt>
                <c:pt idx="10">
                  <c:v>901.5</c:v>
                </c:pt>
                <c:pt idx="11">
                  <c:v>957.5</c:v>
                </c:pt>
                <c:pt idx="12">
                  <c:v>1002.5</c:v>
                </c:pt>
                <c:pt idx="13">
                  <c:v>989.5</c:v>
                </c:pt>
                <c:pt idx="14">
                  <c:v>993.5</c:v>
                </c:pt>
                <c:pt idx="15">
                  <c:v>986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899584"/>
        <c:axId val="88901504"/>
      </c:barChart>
      <c:catAx>
        <c:axId val="888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90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90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89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765</c:v>
                </c:pt>
                <c:pt idx="4">
                  <c:v>786</c:v>
                </c:pt>
                <c:pt idx="5">
                  <c:v>647.5</c:v>
                </c:pt>
                <c:pt idx="6">
                  <c:v>624</c:v>
                </c:pt>
                <c:pt idx="7">
                  <c:v>602</c:v>
                </c:pt>
                <c:pt idx="8">
                  <c:v>602.5</c:v>
                </c:pt>
                <c:pt idx="9">
                  <c:v>740</c:v>
                </c:pt>
                <c:pt idx="13">
                  <c:v>544</c:v>
                </c:pt>
                <c:pt idx="14">
                  <c:v>578.5</c:v>
                </c:pt>
                <c:pt idx="15">
                  <c:v>574</c:v>
                </c:pt>
                <c:pt idx="16">
                  <c:v>599.5</c:v>
                </c:pt>
                <c:pt idx="17">
                  <c:v>624.5</c:v>
                </c:pt>
                <c:pt idx="18">
                  <c:v>629.5</c:v>
                </c:pt>
                <c:pt idx="19">
                  <c:v>650</c:v>
                </c:pt>
                <c:pt idx="20">
                  <c:v>651</c:v>
                </c:pt>
                <c:pt idx="21">
                  <c:v>690.5</c:v>
                </c:pt>
                <c:pt idx="22">
                  <c:v>726.5</c:v>
                </c:pt>
                <c:pt idx="23">
                  <c:v>752</c:v>
                </c:pt>
                <c:pt idx="24">
                  <c:v>723.5</c:v>
                </c:pt>
                <c:pt idx="25">
                  <c:v>675</c:v>
                </c:pt>
                <c:pt idx="29">
                  <c:v>600.5</c:v>
                </c:pt>
                <c:pt idx="30">
                  <c:v>464</c:v>
                </c:pt>
                <c:pt idx="31">
                  <c:v>318</c:v>
                </c:pt>
                <c:pt idx="32">
                  <c:v>172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1466.5</c:v>
                </c:pt>
                <c:pt idx="4">
                  <c:v>1511.5</c:v>
                </c:pt>
                <c:pt idx="5">
                  <c:v>1526</c:v>
                </c:pt>
                <c:pt idx="6">
                  <c:v>1613.5</c:v>
                </c:pt>
                <c:pt idx="7">
                  <c:v>1549.5</c:v>
                </c:pt>
                <c:pt idx="8">
                  <c:v>1532</c:v>
                </c:pt>
                <c:pt idx="9">
                  <c:v>1492.5</c:v>
                </c:pt>
                <c:pt idx="13">
                  <c:v>1391.5</c:v>
                </c:pt>
                <c:pt idx="14">
                  <c:v>1363</c:v>
                </c:pt>
                <c:pt idx="15">
                  <c:v>1314.5</c:v>
                </c:pt>
                <c:pt idx="16">
                  <c:v>1341</c:v>
                </c:pt>
                <c:pt idx="17">
                  <c:v>1348</c:v>
                </c:pt>
                <c:pt idx="18">
                  <c:v>1314.5</c:v>
                </c:pt>
                <c:pt idx="19">
                  <c:v>1299.5</c:v>
                </c:pt>
                <c:pt idx="20">
                  <c:v>1246.5</c:v>
                </c:pt>
                <c:pt idx="21">
                  <c:v>1264</c:v>
                </c:pt>
                <c:pt idx="22">
                  <c:v>1330</c:v>
                </c:pt>
                <c:pt idx="23">
                  <c:v>1415</c:v>
                </c:pt>
                <c:pt idx="24">
                  <c:v>1493.5</c:v>
                </c:pt>
                <c:pt idx="25">
                  <c:v>1520.5</c:v>
                </c:pt>
                <c:pt idx="29">
                  <c:v>1655</c:v>
                </c:pt>
                <c:pt idx="30">
                  <c:v>1204</c:v>
                </c:pt>
                <c:pt idx="31">
                  <c:v>775.5</c:v>
                </c:pt>
                <c:pt idx="32">
                  <c:v>372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1772.5</c:v>
                </c:pt>
                <c:pt idx="4">
                  <c:v>1735.5</c:v>
                </c:pt>
                <c:pt idx="5">
                  <c:v>1688</c:v>
                </c:pt>
                <c:pt idx="6">
                  <c:v>1712</c:v>
                </c:pt>
                <c:pt idx="7">
                  <c:v>1652.5</c:v>
                </c:pt>
                <c:pt idx="8">
                  <c:v>1632</c:v>
                </c:pt>
                <c:pt idx="9">
                  <c:v>1608.5</c:v>
                </c:pt>
                <c:pt idx="13">
                  <c:v>1731</c:v>
                </c:pt>
                <c:pt idx="14">
                  <c:v>1868.5</c:v>
                </c:pt>
                <c:pt idx="15">
                  <c:v>1968</c:v>
                </c:pt>
                <c:pt idx="16">
                  <c:v>2020</c:v>
                </c:pt>
                <c:pt idx="17">
                  <c:v>2031</c:v>
                </c:pt>
                <c:pt idx="18">
                  <c:v>1984</c:v>
                </c:pt>
                <c:pt idx="19">
                  <c:v>1916.5</c:v>
                </c:pt>
                <c:pt idx="20">
                  <c:v>1817</c:v>
                </c:pt>
                <c:pt idx="21">
                  <c:v>1729</c:v>
                </c:pt>
                <c:pt idx="22">
                  <c:v>1685</c:v>
                </c:pt>
                <c:pt idx="23">
                  <c:v>1684</c:v>
                </c:pt>
                <c:pt idx="24">
                  <c:v>1726</c:v>
                </c:pt>
                <c:pt idx="25">
                  <c:v>1776</c:v>
                </c:pt>
                <c:pt idx="29">
                  <c:v>2176</c:v>
                </c:pt>
                <c:pt idx="30">
                  <c:v>1662</c:v>
                </c:pt>
                <c:pt idx="31">
                  <c:v>1129</c:v>
                </c:pt>
                <c:pt idx="32">
                  <c:v>554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4004</c:v>
                </c:pt>
                <c:pt idx="4">
                  <c:v>4033</c:v>
                </c:pt>
                <c:pt idx="5">
                  <c:v>3861.5</c:v>
                </c:pt>
                <c:pt idx="6">
                  <c:v>3949.5</c:v>
                </c:pt>
                <c:pt idx="7">
                  <c:v>3804</c:v>
                </c:pt>
                <c:pt idx="8">
                  <c:v>3766.5</c:v>
                </c:pt>
                <c:pt idx="9">
                  <c:v>3841</c:v>
                </c:pt>
                <c:pt idx="13">
                  <c:v>3666.5</c:v>
                </c:pt>
                <c:pt idx="14">
                  <c:v>3810</c:v>
                </c:pt>
                <c:pt idx="15">
                  <c:v>3856.5</c:v>
                </c:pt>
                <c:pt idx="16">
                  <c:v>3960.5</c:v>
                </c:pt>
                <c:pt idx="17">
                  <c:v>4003.5</c:v>
                </c:pt>
                <c:pt idx="18">
                  <c:v>3928</c:v>
                </c:pt>
                <c:pt idx="19">
                  <c:v>3866</c:v>
                </c:pt>
                <c:pt idx="20">
                  <c:v>3714.5</c:v>
                </c:pt>
                <c:pt idx="21">
                  <c:v>3683.5</c:v>
                </c:pt>
                <c:pt idx="22">
                  <c:v>3741.5</c:v>
                </c:pt>
                <c:pt idx="23">
                  <c:v>3851</c:v>
                </c:pt>
                <c:pt idx="24">
                  <c:v>3943</c:v>
                </c:pt>
                <c:pt idx="25">
                  <c:v>3971.5</c:v>
                </c:pt>
                <c:pt idx="29">
                  <c:v>4431.5</c:v>
                </c:pt>
                <c:pt idx="30">
                  <c:v>3330</c:v>
                </c:pt>
                <c:pt idx="31">
                  <c:v>2222.5</c:v>
                </c:pt>
                <c:pt idx="32">
                  <c:v>1098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779456"/>
        <c:axId val="73785344"/>
      </c:lineChart>
      <c:catAx>
        <c:axId val="73779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78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785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779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136.5</c:v>
                </c:pt>
                <c:pt idx="1">
                  <c:v>146</c:v>
                </c:pt>
                <c:pt idx="2">
                  <c:v>146</c:v>
                </c:pt>
                <c:pt idx="3">
                  <c:v>172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53216"/>
        <c:axId val="76155136"/>
      </c:barChart>
      <c:catAx>
        <c:axId val="7615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5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5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117.5</c:v>
                </c:pt>
                <c:pt idx="1">
                  <c:v>131.5</c:v>
                </c:pt>
                <c:pt idx="2">
                  <c:v>153.5</c:v>
                </c:pt>
                <c:pt idx="3">
                  <c:v>141.5</c:v>
                </c:pt>
                <c:pt idx="4">
                  <c:v>152</c:v>
                </c:pt>
                <c:pt idx="5">
                  <c:v>127</c:v>
                </c:pt>
                <c:pt idx="6">
                  <c:v>179</c:v>
                </c:pt>
                <c:pt idx="7">
                  <c:v>166.5</c:v>
                </c:pt>
                <c:pt idx="8">
                  <c:v>157</c:v>
                </c:pt>
                <c:pt idx="9">
                  <c:v>147.5</c:v>
                </c:pt>
                <c:pt idx="10">
                  <c:v>180</c:v>
                </c:pt>
                <c:pt idx="11">
                  <c:v>206</c:v>
                </c:pt>
                <c:pt idx="12">
                  <c:v>193</c:v>
                </c:pt>
                <c:pt idx="13">
                  <c:v>173</c:v>
                </c:pt>
                <c:pt idx="14">
                  <c:v>151.5</c:v>
                </c:pt>
                <c:pt idx="15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84192"/>
        <c:axId val="76215040"/>
      </c:barChart>
      <c:catAx>
        <c:axId val="7618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1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8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344</c:v>
                </c:pt>
                <c:pt idx="1">
                  <c:v>385</c:v>
                </c:pt>
                <c:pt idx="2">
                  <c:v>336</c:v>
                </c:pt>
                <c:pt idx="3">
                  <c:v>401.5</c:v>
                </c:pt>
                <c:pt idx="4">
                  <c:v>389</c:v>
                </c:pt>
                <c:pt idx="5">
                  <c:v>399.5</c:v>
                </c:pt>
                <c:pt idx="6">
                  <c:v>423.5</c:v>
                </c:pt>
                <c:pt idx="7">
                  <c:v>337.5</c:v>
                </c:pt>
                <c:pt idx="8">
                  <c:v>371.5</c:v>
                </c:pt>
                <c:pt idx="9">
                  <c:v>360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26560"/>
        <c:axId val="78228480"/>
      </c:barChart>
      <c:catAx>
        <c:axId val="7822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22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2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451</c:v>
                </c:pt>
                <c:pt idx="1">
                  <c:v>428.5</c:v>
                </c:pt>
                <c:pt idx="2">
                  <c:v>403.5</c:v>
                </c:pt>
                <c:pt idx="3">
                  <c:v>372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49344"/>
        <c:axId val="78730752"/>
      </c:barChart>
      <c:catAx>
        <c:axId val="7824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7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3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364</c:v>
                </c:pt>
                <c:pt idx="1">
                  <c:v>372</c:v>
                </c:pt>
                <c:pt idx="2">
                  <c:v>336</c:v>
                </c:pt>
                <c:pt idx="3">
                  <c:v>319.5</c:v>
                </c:pt>
                <c:pt idx="4">
                  <c:v>335.5</c:v>
                </c:pt>
                <c:pt idx="5">
                  <c:v>323.5</c:v>
                </c:pt>
                <c:pt idx="6">
                  <c:v>362.5</c:v>
                </c:pt>
                <c:pt idx="7">
                  <c:v>326.5</c:v>
                </c:pt>
                <c:pt idx="8">
                  <c:v>302</c:v>
                </c:pt>
                <c:pt idx="9">
                  <c:v>308.5</c:v>
                </c:pt>
                <c:pt idx="10">
                  <c:v>309.5</c:v>
                </c:pt>
                <c:pt idx="11">
                  <c:v>344</c:v>
                </c:pt>
                <c:pt idx="12">
                  <c:v>368</c:v>
                </c:pt>
                <c:pt idx="13">
                  <c:v>393.5</c:v>
                </c:pt>
                <c:pt idx="14">
                  <c:v>388</c:v>
                </c:pt>
                <c:pt idx="15">
                  <c:v>371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24768"/>
        <c:axId val="79831040"/>
      </c:barChart>
      <c:catAx>
        <c:axId val="7982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83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83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82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458</c:v>
                </c:pt>
                <c:pt idx="1">
                  <c:v>464</c:v>
                </c:pt>
                <c:pt idx="2">
                  <c:v>427</c:v>
                </c:pt>
                <c:pt idx="3">
                  <c:v>423.5</c:v>
                </c:pt>
                <c:pt idx="4">
                  <c:v>421</c:v>
                </c:pt>
                <c:pt idx="5">
                  <c:v>416.5</c:v>
                </c:pt>
                <c:pt idx="6">
                  <c:v>451</c:v>
                </c:pt>
                <c:pt idx="7">
                  <c:v>364</c:v>
                </c:pt>
                <c:pt idx="8">
                  <c:v>400.5</c:v>
                </c:pt>
                <c:pt idx="9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060416"/>
        <c:axId val="80062336"/>
      </c:barChart>
      <c:catAx>
        <c:axId val="8006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06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6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06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514</c:v>
                </c:pt>
                <c:pt idx="1">
                  <c:v>533</c:v>
                </c:pt>
                <c:pt idx="2">
                  <c:v>575</c:v>
                </c:pt>
                <c:pt idx="3">
                  <c:v>554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079104"/>
        <c:axId val="84103552"/>
      </c:barChart>
      <c:catAx>
        <c:axId val="800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0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0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395</c:v>
                </c:pt>
                <c:pt idx="1">
                  <c:v>392</c:v>
                </c:pt>
                <c:pt idx="2">
                  <c:v>459.5</c:v>
                </c:pt>
                <c:pt idx="3">
                  <c:v>484.5</c:v>
                </c:pt>
                <c:pt idx="4">
                  <c:v>532.5</c:v>
                </c:pt>
                <c:pt idx="5">
                  <c:v>491.5</c:v>
                </c:pt>
                <c:pt idx="6">
                  <c:v>511.5</c:v>
                </c:pt>
                <c:pt idx="7">
                  <c:v>495.5</c:v>
                </c:pt>
                <c:pt idx="8">
                  <c:v>485.5</c:v>
                </c:pt>
                <c:pt idx="9">
                  <c:v>424</c:v>
                </c:pt>
                <c:pt idx="10">
                  <c:v>412</c:v>
                </c:pt>
                <c:pt idx="11">
                  <c:v>407.5</c:v>
                </c:pt>
                <c:pt idx="12">
                  <c:v>441.5</c:v>
                </c:pt>
                <c:pt idx="13">
                  <c:v>423</c:v>
                </c:pt>
                <c:pt idx="14">
                  <c:v>454</c:v>
                </c:pt>
                <c:pt idx="15">
                  <c:v>457.5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48992"/>
        <c:axId val="84150912"/>
      </c:barChart>
      <c:catAx>
        <c:axId val="8414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5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5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4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150</v>
      </c>
      <c r="E5" s="184"/>
      <c r="F5" s="184"/>
      <c r="G5" s="184"/>
      <c r="H5" s="184"/>
      <c r="I5" s="178" t="s">
        <v>53</v>
      </c>
      <c r="J5" s="178"/>
      <c r="K5" s="178"/>
      <c r="L5" s="185"/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149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v>44120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5</v>
      </c>
      <c r="C10" s="46">
        <v>139</v>
      </c>
      <c r="D10" s="46">
        <v>7</v>
      </c>
      <c r="E10" s="46">
        <v>3</v>
      </c>
      <c r="F10" s="6">
        <f t="shared" ref="F10:F22" si="0">B10*0.5+C10*1+D10*2+E10*2.5</f>
        <v>163</v>
      </c>
      <c r="G10" s="2"/>
      <c r="H10" s="19" t="s">
        <v>4</v>
      </c>
      <c r="I10" s="46">
        <v>19</v>
      </c>
      <c r="J10" s="46">
        <v>119</v>
      </c>
      <c r="K10" s="46">
        <v>4</v>
      </c>
      <c r="L10" s="46">
        <v>2</v>
      </c>
      <c r="M10" s="6">
        <f t="shared" ref="M10:M22" si="1">I10*0.5+J10*1+K10*2+L10*2.5</f>
        <v>141.5</v>
      </c>
      <c r="N10" s="9">
        <f>F20+F21+F22+M10</f>
        <v>544</v>
      </c>
      <c r="O10" s="19" t="s">
        <v>43</v>
      </c>
      <c r="P10" s="46">
        <v>12</v>
      </c>
      <c r="Q10" s="46">
        <v>111</v>
      </c>
      <c r="R10" s="46">
        <v>6</v>
      </c>
      <c r="S10" s="46">
        <v>3</v>
      </c>
      <c r="T10" s="6">
        <f t="shared" ref="T10:T21" si="2">P10*0.5+Q10*1+R10*2+S10*2.5</f>
        <v>136.5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157</v>
      </c>
      <c r="D11" s="46">
        <v>9</v>
      </c>
      <c r="E11" s="46">
        <v>2</v>
      </c>
      <c r="F11" s="6">
        <f t="shared" si="0"/>
        <v>183.5</v>
      </c>
      <c r="G11" s="2"/>
      <c r="H11" s="19" t="s">
        <v>5</v>
      </c>
      <c r="I11" s="46">
        <v>27</v>
      </c>
      <c r="J11" s="46">
        <v>123</v>
      </c>
      <c r="K11" s="46">
        <v>4</v>
      </c>
      <c r="L11" s="46">
        <v>3</v>
      </c>
      <c r="M11" s="6">
        <f t="shared" si="1"/>
        <v>152</v>
      </c>
      <c r="N11" s="9">
        <f>F21+F22+M10+M11</f>
        <v>578.5</v>
      </c>
      <c r="O11" s="19" t="s">
        <v>44</v>
      </c>
      <c r="P11" s="46">
        <v>18</v>
      </c>
      <c r="Q11" s="46">
        <v>119</v>
      </c>
      <c r="R11" s="46">
        <v>4</v>
      </c>
      <c r="S11" s="46">
        <v>4</v>
      </c>
      <c r="T11" s="6">
        <f t="shared" si="2"/>
        <v>146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197</v>
      </c>
      <c r="D12" s="46">
        <v>8</v>
      </c>
      <c r="E12" s="46">
        <v>3</v>
      </c>
      <c r="F12" s="6">
        <f t="shared" si="0"/>
        <v>229</v>
      </c>
      <c r="G12" s="2"/>
      <c r="H12" s="19" t="s">
        <v>6</v>
      </c>
      <c r="I12" s="46">
        <v>25</v>
      </c>
      <c r="J12" s="46">
        <v>102</v>
      </c>
      <c r="K12" s="46">
        <v>5</v>
      </c>
      <c r="L12" s="46">
        <v>1</v>
      </c>
      <c r="M12" s="6">
        <f t="shared" si="1"/>
        <v>127</v>
      </c>
      <c r="N12" s="2">
        <f>F22+M10+M11+M12</f>
        <v>574</v>
      </c>
      <c r="O12" s="19" t="s">
        <v>32</v>
      </c>
      <c r="P12" s="46">
        <v>15</v>
      </c>
      <c r="Q12" s="46">
        <v>128</v>
      </c>
      <c r="R12" s="46">
        <v>4</v>
      </c>
      <c r="S12" s="46">
        <v>1</v>
      </c>
      <c r="T12" s="6">
        <f t="shared" si="2"/>
        <v>146</v>
      </c>
      <c r="U12" s="2"/>
      <c r="AB12" s="1"/>
    </row>
    <row r="13" spans="1:28" ht="24" customHeight="1" x14ac:dyDescent="0.2">
      <c r="A13" s="18" t="s">
        <v>19</v>
      </c>
      <c r="B13" s="46">
        <v>13</v>
      </c>
      <c r="C13" s="46">
        <v>155</v>
      </c>
      <c r="D13" s="46">
        <v>9</v>
      </c>
      <c r="E13" s="46">
        <v>4</v>
      </c>
      <c r="F13" s="6">
        <f t="shared" si="0"/>
        <v>189.5</v>
      </c>
      <c r="G13" s="2">
        <f t="shared" ref="G13:G19" si="3">F10+F11+F12+F13</f>
        <v>765</v>
      </c>
      <c r="H13" s="19" t="s">
        <v>7</v>
      </c>
      <c r="I13" s="46">
        <v>28</v>
      </c>
      <c r="J13" s="46">
        <v>141</v>
      </c>
      <c r="K13" s="46">
        <v>7</v>
      </c>
      <c r="L13" s="46">
        <v>4</v>
      </c>
      <c r="M13" s="6">
        <f t="shared" si="1"/>
        <v>179</v>
      </c>
      <c r="N13" s="2">
        <f t="shared" ref="N13:N18" si="4">M10+M11+M12+M13</f>
        <v>599.5</v>
      </c>
      <c r="O13" s="19" t="s">
        <v>33</v>
      </c>
      <c r="P13" s="46">
        <v>11</v>
      </c>
      <c r="Q13" s="46">
        <v>141</v>
      </c>
      <c r="R13" s="46">
        <v>9</v>
      </c>
      <c r="S13" s="46">
        <v>3</v>
      </c>
      <c r="T13" s="6">
        <f t="shared" si="2"/>
        <v>172</v>
      </c>
      <c r="U13" s="2">
        <f t="shared" ref="U13:U21" si="5">T10+T11+T12+T13</f>
        <v>600.5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167</v>
      </c>
      <c r="D14" s="46">
        <v>5</v>
      </c>
      <c r="E14" s="46">
        <v>2</v>
      </c>
      <c r="F14" s="6">
        <f t="shared" si="0"/>
        <v>184</v>
      </c>
      <c r="G14" s="2">
        <f t="shared" si="3"/>
        <v>786</v>
      </c>
      <c r="H14" s="19" t="s">
        <v>9</v>
      </c>
      <c r="I14" s="46">
        <v>22</v>
      </c>
      <c r="J14" s="46">
        <v>136</v>
      </c>
      <c r="K14" s="46">
        <v>6</v>
      </c>
      <c r="L14" s="46">
        <v>3</v>
      </c>
      <c r="M14" s="6">
        <f t="shared" si="1"/>
        <v>166.5</v>
      </c>
      <c r="N14" s="2">
        <f t="shared" si="4"/>
        <v>624.5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464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14</v>
      </c>
      <c r="D15" s="46">
        <v>7</v>
      </c>
      <c r="E15" s="46">
        <v>5</v>
      </c>
      <c r="F15" s="6">
        <f t="shared" si="0"/>
        <v>45</v>
      </c>
      <c r="G15" s="2">
        <f t="shared" si="3"/>
        <v>647.5</v>
      </c>
      <c r="H15" s="19" t="s">
        <v>12</v>
      </c>
      <c r="I15" s="46">
        <v>20</v>
      </c>
      <c r="J15" s="46">
        <v>132</v>
      </c>
      <c r="K15" s="46">
        <v>5</v>
      </c>
      <c r="L15" s="46">
        <v>2</v>
      </c>
      <c r="M15" s="6">
        <f t="shared" si="1"/>
        <v>157</v>
      </c>
      <c r="N15" s="2">
        <f t="shared" si="4"/>
        <v>629.5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318</v>
      </c>
      <c r="AB15" s="81">
        <v>233.5</v>
      </c>
    </row>
    <row r="16" spans="1:28" ht="24" customHeight="1" x14ac:dyDescent="0.2">
      <c r="A16" s="18" t="s">
        <v>39</v>
      </c>
      <c r="B16" s="46">
        <v>20</v>
      </c>
      <c r="C16" s="46">
        <v>170</v>
      </c>
      <c r="D16" s="46">
        <v>9</v>
      </c>
      <c r="E16" s="46">
        <v>3</v>
      </c>
      <c r="F16" s="6">
        <f t="shared" si="0"/>
        <v>205.5</v>
      </c>
      <c r="G16" s="2">
        <f t="shared" si="3"/>
        <v>624</v>
      </c>
      <c r="H16" s="19" t="s">
        <v>15</v>
      </c>
      <c r="I16" s="46">
        <v>18</v>
      </c>
      <c r="J16" s="46">
        <v>128</v>
      </c>
      <c r="K16" s="46">
        <v>4</v>
      </c>
      <c r="L16" s="46">
        <v>1</v>
      </c>
      <c r="M16" s="6">
        <f t="shared" si="1"/>
        <v>147.5</v>
      </c>
      <c r="N16" s="2">
        <f t="shared" si="4"/>
        <v>650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172</v>
      </c>
      <c r="AB16" s="81">
        <v>234</v>
      </c>
    </row>
    <row r="17" spans="1:28" ht="24" customHeight="1" x14ac:dyDescent="0.2">
      <c r="A17" s="18" t="s">
        <v>40</v>
      </c>
      <c r="B17" s="46">
        <v>17</v>
      </c>
      <c r="C17" s="46">
        <v>135</v>
      </c>
      <c r="D17" s="46">
        <v>7</v>
      </c>
      <c r="E17" s="46">
        <v>4</v>
      </c>
      <c r="F17" s="6">
        <f t="shared" si="0"/>
        <v>167.5</v>
      </c>
      <c r="G17" s="2">
        <f t="shared" si="3"/>
        <v>602</v>
      </c>
      <c r="H17" s="19" t="s">
        <v>18</v>
      </c>
      <c r="I17" s="46">
        <v>16</v>
      </c>
      <c r="J17" s="46">
        <v>159</v>
      </c>
      <c r="K17" s="46">
        <v>4</v>
      </c>
      <c r="L17" s="46">
        <v>2</v>
      </c>
      <c r="M17" s="6">
        <f t="shared" si="1"/>
        <v>180</v>
      </c>
      <c r="N17" s="2">
        <f t="shared" si="4"/>
        <v>651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160</v>
      </c>
      <c r="D18" s="46">
        <v>5</v>
      </c>
      <c r="E18" s="46">
        <v>3</v>
      </c>
      <c r="F18" s="6">
        <f t="shared" si="0"/>
        <v>184.5</v>
      </c>
      <c r="G18" s="2">
        <f t="shared" si="3"/>
        <v>602.5</v>
      </c>
      <c r="H18" s="19" t="s">
        <v>20</v>
      </c>
      <c r="I18" s="46">
        <v>20</v>
      </c>
      <c r="J18" s="46">
        <v>174</v>
      </c>
      <c r="K18" s="46">
        <v>6</v>
      </c>
      <c r="L18" s="46">
        <v>4</v>
      </c>
      <c r="M18" s="6">
        <f t="shared" si="1"/>
        <v>206</v>
      </c>
      <c r="N18" s="2">
        <f t="shared" si="4"/>
        <v>690.5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157</v>
      </c>
      <c r="D19" s="47">
        <v>6</v>
      </c>
      <c r="E19" s="47">
        <v>3</v>
      </c>
      <c r="F19" s="7">
        <f t="shared" si="0"/>
        <v>182.5</v>
      </c>
      <c r="G19" s="3">
        <f t="shared" si="3"/>
        <v>740</v>
      </c>
      <c r="H19" s="20" t="s">
        <v>22</v>
      </c>
      <c r="I19" s="45">
        <v>13</v>
      </c>
      <c r="J19" s="45">
        <v>169</v>
      </c>
      <c r="K19" s="45">
        <v>5</v>
      </c>
      <c r="L19" s="45">
        <v>3</v>
      </c>
      <c r="M19" s="6">
        <f t="shared" si="1"/>
        <v>193</v>
      </c>
      <c r="N19" s="2">
        <f>M16+M17+M18+M19</f>
        <v>726.5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96</v>
      </c>
      <c r="D20" s="45">
        <v>3</v>
      </c>
      <c r="E20" s="45">
        <v>4</v>
      </c>
      <c r="F20" s="8">
        <f t="shared" si="0"/>
        <v>117.5</v>
      </c>
      <c r="G20" s="35"/>
      <c r="H20" s="19" t="s">
        <v>24</v>
      </c>
      <c r="I20" s="46">
        <v>21</v>
      </c>
      <c r="J20" s="46">
        <v>147</v>
      </c>
      <c r="K20" s="46">
        <v>4</v>
      </c>
      <c r="L20" s="46">
        <v>3</v>
      </c>
      <c r="M20" s="8">
        <f t="shared" si="1"/>
        <v>173</v>
      </c>
      <c r="N20" s="2">
        <f>M17+M18+M19+M20</f>
        <v>752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101</v>
      </c>
      <c r="D21" s="46">
        <v>4</v>
      </c>
      <c r="E21" s="46">
        <v>6</v>
      </c>
      <c r="F21" s="6">
        <f t="shared" si="0"/>
        <v>131.5</v>
      </c>
      <c r="G21" s="36"/>
      <c r="H21" s="20" t="s">
        <v>25</v>
      </c>
      <c r="I21" s="46">
        <v>26</v>
      </c>
      <c r="J21" s="46">
        <v>112</v>
      </c>
      <c r="K21" s="46">
        <v>7</v>
      </c>
      <c r="L21" s="46">
        <v>5</v>
      </c>
      <c r="M21" s="6">
        <f t="shared" si="1"/>
        <v>151.5</v>
      </c>
      <c r="N21" s="2">
        <f>M18+M19+M20+M21</f>
        <v>723.5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116</v>
      </c>
      <c r="D22" s="46">
        <v>5</v>
      </c>
      <c r="E22" s="46">
        <v>5</v>
      </c>
      <c r="F22" s="6">
        <f t="shared" si="0"/>
        <v>153.5</v>
      </c>
      <c r="G22" s="2"/>
      <c r="H22" s="21" t="s">
        <v>26</v>
      </c>
      <c r="I22" s="47">
        <v>22</v>
      </c>
      <c r="J22" s="47">
        <v>131</v>
      </c>
      <c r="K22" s="47">
        <v>4</v>
      </c>
      <c r="L22" s="47">
        <v>3</v>
      </c>
      <c r="M22" s="6">
        <f t="shared" si="1"/>
        <v>157.5</v>
      </c>
      <c r="N22" s="3">
        <f>M19+M20+M21+M22</f>
        <v>675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786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752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600.5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151</v>
      </c>
      <c r="G24" s="88"/>
      <c r="H24" s="162"/>
      <c r="I24" s="163"/>
      <c r="J24" s="82" t="s">
        <v>71</v>
      </c>
      <c r="K24" s="86"/>
      <c r="L24" s="86"/>
      <c r="M24" s="87" t="s">
        <v>90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3" sqref="W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79 X VIA 40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152</v>
      </c>
      <c r="E6" s="197"/>
      <c r="F6" s="197"/>
      <c r="G6" s="197"/>
      <c r="H6" s="197"/>
      <c r="I6" s="194" t="s">
        <v>59</v>
      </c>
      <c r="J6" s="194"/>
      <c r="K6" s="194"/>
      <c r="L6" s="193">
        <v>3</v>
      </c>
      <c r="M6" s="193"/>
      <c r="N6" s="193"/>
      <c r="O6" s="54"/>
      <c r="P6" s="194" t="s">
        <v>58</v>
      </c>
      <c r="Q6" s="194"/>
      <c r="R6" s="194"/>
      <c r="S6" s="200">
        <f>'G-2'!S6:U6</f>
        <v>44120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59</v>
      </c>
      <c r="C10" s="61">
        <v>239</v>
      </c>
      <c r="D10" s="61">
        <v>24</v>
      </c>
      <c r="E10" s="61">
        <v>11</v>
      </c>
      <c r="F10" s="62">
        <f t="shared" ref="F10:F22" si="0">B10*0.5+C10*1+D10*2+E10*2.5</f>
        <v>344</v>
      </c>
      <c r="G10" s="63"/>
      <c r="H10" s="64" t="s">
        <v>4</v>
      </c>
      <c r="I10" s="46">
        <v>48</v>
      </c>
      <c r="J10" s="46">
        <v>184</v>
      </c>
      <c r="K10" s="46">
        <v>22</v>
      </c>
      <c r="L10" s="46">
        <v>27</v>
      </c>
      <c r="M10" s="62">
        <f t="shared" ref="M10:M22" si="1">I10*0.5+J10*1+K10*2+L10*2.5</f>
        <v>319.5</v>
      </c>
      <c r="N10" s="65">
        <f>F20+F21+F22+M10</f>
        <v>1391.5</v>
      </c>
      <c r="O10" s="64" t="s">
        <v>43</v>
      </c>
      <c r="P10" s="46">
        <v>74</v>
      </c>
      <c r="Q10" s="46">
        <v>275</v>
      </c>
      <c r="R10" s="46">
        <v>27</v>
      </c>
      <c r="S10" s="46">
        <v>34</v>
      </c>
      <c r="T10" s="62">
        <f t="shared" ref="T10:T21" si="2">P10*0.5+Q10*1+R10*2+S10*2.5</f>
        <v>451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64</v>
      </c>
      <c r="C11" s="61">
        <v>254</v>
      </c>
      <c r="D11" s="61">
        <v>27</v>
      </c>
      <c r="E11" s="61">
        <v>18</v>
      </c>
      <c r="F11" s="62">
        <f t="shared" si="0"/>
        <v>385</v>
      </c>
      <c r="G11" s="63"/>
      <c r="H11" s="64" t="s">
        <v>5</v>
      </c>
      <c r="I11" s="46">
        <v>54</v>
      </c>
      <c r="J11" s="46">
        <v>189</v>
      </c>
      <c r="K11" s="46">
        <v>21</v>
      </c>
      <c r="L11" s="46">
        <v>31</v>
      </c>
      <c r="M11" s="62">
        <f t="shared" si="1"/>
        <v>335.5</v>
      </c>
      <c r="N11" s="65">
        <f>F21+F22+M10+M11</f>
        <v>1363</v>
      </c>
      <c r="O11" s="64" t="s">
        <v>44</v>
      </c>
      <c r="P11" s="46">
        <v>61</v>
      </c>
      <c r="Q11" s="46">
        <v>259</v>
      </c>
      <c r="R11" s="46">
        <v>22</v>
      </c>
      <c r="S11" s="46">
        <v>38</v>
      </c>
      <c r="T11" s="62">
        <f t="shared" si="2"/>
        <v>428.5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55</v>
      </c>
      <c r="C12" s="61">
        <v>234</v>
      </c>
      <c r="D12" s="61">
        <v>21</v>
      </c>
      <c r="E12" s="61">
        <v>13</v>
      </c>
      <c r="F12" s="62">
        <f t="shared" si="0"/>
        <v>336</v>
      </c>
      <c r="G12" s="63"/>
      <c r="H12" s="64" t="s">
        <v>6</v>
      </c>
      <c r="I12" s="46">
        <v>50</v>
      </c>
      <c r="J12" s="46">
        <v>192</v>
      </c>
      <c r="K12" s="46">
        <v>22</v>
      </c>
      <c r="L12" s="46">
        <v>25</v>
      </c>
      <c r="M12" s="62">
        <f t="shared" si="1"/>
        <v>323.5</v>
      </c>
      <c r="N12" s="63">
        <f>F22+M10+M11+M12</f>
        <v>1314.5</v>
      </c>
      <c r="O12" s="64" t="s">
        <v>32</v>
      </c>
      <c r="P12" s="46">
        <v>55</v>
      </c>
      <c r="Q12" s="46">
        <v>247</v>
      </c>
      <c r="R12" s="46">
        <v>27</v>
      </c>
      <c r="S12" s="46">
        <v>30</v>
      </c>
      <c r="T12" s="62">
        <f t="shared" si="2"/>
        <v>403.5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54</v>
      </c>
      <c r="C13" s="61">
        <v>275</v>
      </c>
      <c r="D13" s="61">
        <v>26</v>
      </c>
      <c r="E13" s="61">
        <v>19</v>
      </c>
      <c r="F13" s="62">
        <f t="shared" si="0"/>
        <v>401.5</v>
      </c>
      <c r="G13" s="63">
        <f t="shared" ref="G13:G19" si="3">F10+F11+F12+F13</f>
        <v>1466.5</v>
      </c>
      <c r="H13" s="64" t="s">
        <v>7</v>
      </c>
      <c r="I13" s="46">
        <v>41</v>
      </c>
      <c r="J13" s="46">
        <v>197</v>
      </c>
      <c r="K13" s="46">
        <v>25</v>
      </c>
      <c r="L13" s="46">
        <v>38</v>
      </c>
      <c r="M13" s="62">
        <f t="shared" si="1"/>
        <v>362.5</v>
      </c>
      <c r="N13" s="63">
        <f t="shared" ref="N13:N18" si="4">M10+M11+M12+M13</f>
        <v>1341</v>
      </c>
      <c r="O13" s="64" t="s">
        <v>33</v>
      </c>
      <c r="P13" s="46">
        <v>46</v>
      </c>
      <c r="Q13" s="46">
        <v>239</v>
      </c>
      <c r="R13" s="46">
        <v>25</v>
      </c>
      <c r="S13" s="46">
        <v>24</v>
      </c>
      <c r="T13" s="62">
        <f t="shared" si="2"/>
        <v>372</v>
      </c>
      <c r="U13" s="63">
        <f t="shared" ref="U13:U21" si="5">T10+T11+T12+T13</f>
        <v>1655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47</v>
      </c>
      <c r="C14" s="61">
        <v>254</v>
      </c>
      <c r="D14" s="61">
        <v>27</v>
      </c>
      <c r="E14" s="61">
        <v>23</v>
      </c>
      <c r="F14" s="62">
        <f t="shared" si="0"/>
        <v>389</v>
      </c>
      <c r="G14" s="63">
        <f t="shared" si="3"/>
        <v>1511.5</v>
      </c>
      <c r="H14" s="64" t="s">
        <v>9</v>
      </c>
      <c r="I14" s="46">
        <v>36</v>
      </c>
      <c r="J14" s="46">
        <v>185</v>
      </c>
      <c r="K14" s="46">
        <v>23</v>
      </c>
      <c r="L14" s="46">
        <v>31</v>
      </c>
      <c r="M14" s="62">
        <f t="shared" si="1"/>
        <v>326.5</v>
      </c>
      <c r="N14" s="63">
        <f t="shared" si="4"/>
        <v>1348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1204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56</v>
      </c>
      <c r="C15" s="61">
        <v>271</v>
      </c>
      <c r="D15" s="61">
        <v>24</v>
      </c>
      <c r="E15" s="61">
        <v>21</v>
      </c>
      <c r="F15" s="62">
        <f t="shared" si="0"/>
        <v>399.5</v>
      </c>
      <c r="G15" s="63">
        <f t="shared" si="3"/>
        <v>1526</v>
      </c>
      <c r="H15" s="64" t="s">
        <v>12</v>
      </c>
      <c r="I15" s="46">
        <v>32</v>
      </c>
      <c r="J15" s="46">
        <v>176</v>
      </c>
      <c r="K15" s="46">
        <v>20</v>
      </c>
      <c r="L15" s="46">
        <v>28</v>
      </c>
      <c r="M15" s="62">
        <f t="shared" si="1"/>
        <v>302</v>
      </c>
      <c r="N15" s="63">
        <f t="shared" si="4"/>
        <v>1314.5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775.5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252</v>
      </c>
      <c r="D16" s="61">
        <v>28</v>
      </c>
      <c r="E16" s="61">
        <v>38</v>
      </c>
      <c r="F16" s="62">
        <f t="shared" si="0"/>
        <v>423.5</v>
      </c>
      <c r="G16" s="63">
        <f t="shared" si="3"/>
        <v>1613.5</v>
      </c>
      <c r="H16" s="64" t="s">
        <v>15</v>
      </c>
      <c r="I16" s="46">
        <v>38</v>
      </c>
      <c r="J16" s="46">
        <v>191</v>
      </c>
      <c r="K16" s="46">
        <v>18</v>
      </c>
      <c r="L16" s="46">
        <v>25</v>
      </c>
      <c r="M16" s="62">
        <f t="shared" si="1"/>
        <v>308.5</v>
      </c>
      <c r="N16" s="63">
        <f t="shared" si="4"/>
        <v>1299.5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372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219</v>
      </c>
      <c r="D17" s="61">
        <v>24</v>
      </c>
      <c r="E17" s="61">
        <v>21</v>
      </c>
      <c r="F17" s="62">
        <f t="shared" si="0"/>
        <v>337.5</v>
      </c>
      <c r="G17" s="63">
        <f t="shared" si="3"/>
        <v>1549.5</v>
      </c>
      <c r="H17" s="64" t="s">
        <v>18</v>
      </c>
      <c r="I17" s="46">
        <v>62</v>
      </c>
      <c r="J17" s="46">
        <v>194</v>
      </c>
      <c r="K17" s="46">
        <v>21</v>
      </c>
      <c r="L17" s="46">
        <v>17</v>
      </c>
      <c r="M17" s="62">
        <f t="shared" si="1"/>
        <v>309.5</v>
      </c>
      <c r="N17" s="63">
        <f t="shared" si="4"/>
        <v>1246.5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52</v>
      </c>
      <c r="C18" s="61">
        <v>224</v>
      </c>
      <c r="D18" s="61">
        <v>27</v>
      </c>
      <c r="E18" s="61">
        <v>27</v>
      </c>
      <c r="F18" s="62">
        <f t="shared" si="0"/>
        <v>371.5</v>
      </c>
      <c r="G18" s="63">
        <f t="shared" si="3"/>
        <v>1532</v>
      </c>
      <c r="H18" s="64" t="s">
        <v>20</v>
      </c>
      <c r="I18" s="46">
        <v>70</v>
      </c>
      <c r="J18" s="46">
        <v>201</v>
      </c>
      <c r="K18" s="46">
        <v>19</v>
      </c>
      <c r="L18" s="46">
        <v>28</v>
      </c>
      <c r="M18" s="62">
        <f t="shared" si="1"/>
        <v>344</v>
      </c>
      <c r="N18" s="63">
        <f t="shared" si="4"/>
        <v>1264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41</v>
      </c>
      <c r="C19" s="69">
        <v>212</v>
      </c>
      <c r="D19" s="69">
        <v>25</v>
      </c>
      <c r="E19" s="69">
        <v>31</v>
      </c>
      <c r="F19" s="70">
        <f t="shared" si="0"/>
        <v>360</v>
      </c>
      <c r="G19" s="71">
        <f t="shared" si="3"/>
        <v>1492.5</v>
      </c>
      <c r="H19" s="72" t="s">
        <v>22</v>
      </c>
      <c r="I19" s="45">
        <v>64</v>
      </c>
      <c r="J19" s="45">
        <v>247</v>
      </c>
      <c r="K19" s="45">
        <v>22</v>
      </c>
      <c r="L19" s="45">
        <v>18</v>
      </c>
      <c r="M19" s="62">
        <f t="shared" si="1"/>
        <v>368</v>
      </c>
      <c r="N19" s="63">
        <f>M16+M17+M18+M19</f>
        <v>1330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62</v>
      </c>
      <c r="C20" s="67">
        <v>231</v>
      </c>
      <c r="D20" s="67">
        <v>21</v>
      </c>
      <c r="E20" s="67">
        <v>24</v>
      </c>
      <c r="F20" s="73">
        <f t="shared" si="0"/>
        <v>364</v>
      </c>
      <c r="G20" s="74"/>
      <c r="H20" s="64" t="s">
        <v>24</v>
      </c>
      <c r="I20" s="46">
        <v>59</v>
      </c>
      <c r="J20" s="46">
        <v>241</v>
      </c>
      <c r="K20" s="46">
        <v>24</v>
      </c>
      <c r="L20" s="46">
        <v>30</v>
      </c>
      <c r="M20" s="73">
        <f t="shared" si="1"/>
        <v>393.5</v>
      </c>
      <c r="N20" s="63">
        <f>M17+M18+M19+M20</f>
        <v>1415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54</v>
      </c>
      <c r="C21" s="61">
        <v>219</v>
      </c>
      <c r="D21" s="61">
        <v>28</v>
      </c>
      <c r="E21" s="61">
        <v>28</v>
      </c>
      <c r="F21" s="62">
        <f t="shared" si="0"/>
        <v>372</v>
      </c>
      <c r="G21" s="75"/>
      <c r="H21" s="72" t="s">
        <v>25</v>
      </c>
      <c r="I21" s="46">
        <v>45</v>
      </c>
      <c r="J21" s="46">
        <v>239</v>
      </c>
      <c r="K21" s="46">
        <v>27</v>
      </c>
      <c r="L21" s="46">
        <v>29</v>
      </c>
      <c r="M21" s="62">
        <f t="shared" si="1"/>
        <v>388</v>
      </c>
      <c r="N21" s="63">
        <f>M18+M19+M20+M21</f>
        <v>1493.5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34</v>
      </c>
      <c r="C22" s="61">
        <v>196</v>
      </c>
      <c r="D22" s="61">
        <v>19</v>
      </c>
      <c r="E22" s="61">
        <v>34</v>
      </c>
      <c r="F22" s="62">
        <f t="shared" si="0"/>
        <v>336</v>
      </c>
      <c r="G22" s="63"/>
      <c r="H22" s="68" t="s">
        <v>26</v>
      </c>
      <c r="I22" s="47">
        <v>39</v>
      </c>
      <c r="J22" s="47">
        <v>244</v>
      </c>
      <c r="K22" s="47">
        <v>25</v>
      </c>
      <c r="L22" s="47">
        <v>23</v>
      </c>
      <c r="M22" s="62">
        <f t="shared" si="1"/>
        <v>371</v>
      </c>
      <c r="N22" s="71">
        <f>M19+M20+M21+M22</f>
        <v>1520.5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1613.5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1520.5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1655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80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12" sqref="P12:S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79 X VIA 40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153</v>
      </c>
      <c r="E6" s="187"/>
      <c r="F6" s="187"/>
      <c r="G6" s="187"/>
      <c r="H6" s="187"/>
      <c r="I6" s="178" t="s">
        <v>59</v>
      </c>
      <c r="J6" s="178"/>
      <c r="K6" s="178"/>
      <c r="L6" s="180">
        <v>3</v>
      </c>
      <c r="M6" s="180"/>
      <c r="N6" s="180"/>
      <c r="O6" s="42"/>
      <c r="P6" s="178" t="s">
        <v>58</v>
      </c>
      <c r="Q6" s="178"/>
      <c r="R6" s="178"/>
      <c r="S6" s="181">
        <f>'G-2'!S6:U6</f>
        <v>44120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88</v>
      </c>
      <c r="C10" s="46">
        <v>254</v>
      </c>
      <c r="D10" s="46">
        <v>30</v>
      </c>
      <c r="E10" s="46">
        <v>40</v>
      </c>
      <c r="F10" s="62">
        <f>B10*0.5+C10*1+D10*2+E10*2.5</f>
        <v>458</v>
      </c>
      <c r="G10" s="2"/>
      <c r="H10" s="19" t="s">
        <v>4</v>
      </c>
      <c r="I10" s="46">
        <v>67</v>
      </c>
      <c r="J10" s="46">
        <v>306</v>
      </c>
      <c r="K10" s="46">
        <v>35</v>
      </c>
      <c r="L10" s="46">
        <v>30</v>
      </c>
      <c r="M10" s="6">
        <f>I10*0.5+J10*1+K10*2+L10*2.5</f>
        <v>484.5</v>
      </c>
      <c r="N10" s="9">
        <f>F20+F21+F22+M10</f>
        <v>1731</v>
      </c>
      <c r="O10" s="19" t="s">
        <v>43</v>
      </c>
      <c r="P10" s="46">
        <v>71</v>
      </c>
      <c r="Q10" s="46">
        <v>331</v>
      </c>
      <c r="R10" s="46">
        <v>30</v>
      </c>
      <c r="S10" s="46">
        <v>35</v>
      </c>
      <c r="T10" s="6">
        <f>P10*0.5+Q10*1+R10*2+S10*2.5</f>
        <v>514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83</v>
      </c>
      <c r="C11" s="46">
        <v>263</v>
      </c>
      <c r="D11" s="46">
        <v>26</v>
      </c>
      <c r="E11" s="46">
        <v>43</v>
      </c>
      <c r="F11" s="6">
        <f t="shared" ref="F11:F22" si="0">B11*0.5+C11*1+D11*2+E11*2.5</f>
        <v>464</v>
      </c>
      <c r="G11" s="2"/>
      <c r="H11" s="19" t="s">
        <v>5</v>
      </c>
      <c r="I11" s="46">
        <v>74</v>
      </c>
      <c r="J11" s="46">
        <v>348</v>
      </c>
      <c r="K11" s="46">
        <v>30</v>
      </c>
      <c r="L11" s="46">
        <v>35</v>
      </c>
      <c r="M11" s="6">
        <f t="shared" ref="M11:M22" si="1">I11*0.5+J11*1+K11*2+L11*2.5</f>
        <v>532.5</v>
      </c>
      <c r="N11" s="9">
        <f>F21+F22+M10+M11</f>
        <v>1868.5</v>
      </c>
      <c r="O11" s="19" t="s">
        <v>44</v>
      </c>
      <c r="P11" s="46">
        <v>66</v>
      </c>
      <c r="Q11" s="46">
        <v>336</v>
      </c>
      <c r="R11" s="46">
        <v>32</v>
      </c>
      <c r="S11" s="46">
        <v>40</v>
      </c>
      <c r="T11" s="6">
        <f t="shared" ref="T11:T21" si="2">P11*0.5+Q11*1+R11*2+S11*2.5</f>
        <v>533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75</v>
      </c>
      <c r="C12" s="46">
        <v>223</v>
      </c>
      <c r="D12" s="46">
        <v>37</v>
      </c>
      <c r="E12" s="46">
        <v>37</v>
      </c>
      <c r="F12" s="6">
        <f t="shared" si="0"/>
        <v>427</v>
      </c>
      <c r="G12" s="2"/>
      <c r="H12" s="19" t="s">
        <v>6</v>
      </c>
      <c r="I12" s="46">
        <v>67</v>
      </c>
      <c r="J12" s="46">
        <v>320</v>
      </c>
      <c r="K12" s="46">
        <v>29</v>
      </c>
      <c r="L12" s="46">
        <v>32</v>
      </c>
      <c r="M12" s="6">
        <f t="shared" si="1"/>
        <v>491.5</v>
      </c>
      <c r="N12" s="2">
        <f>F22+M10+M11+M12</f>
        <v>1968</v>
      </c>
      <c r="O12" s="19" t="s">
        <v>32</v>
      </c>
      <c r="P12" s="46">
        <v>87</v>
      </c>
      <c r="Q12" s="46">
        <v>350</v>
      </c>
      <c r="R12" s="46">
        <v>27</v>
      </c>
      <c r="S12" s="46">
        <v>51</v>
      </c>
      <c r="T12" s="6">
        <f t="shared" si="2"/>
        <v>575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67</v>
      </c>
      <c r="C13" s="46">
        <v>214</v>
      </c>
      <c r="D13" s="46">
        <v>38</v>
      </c>
      <c r="E13" s="46">
        <v>40</v>
      </c>
      <c r="F13" s="6">
        <f t="shared" si="0"/>
        <v>423.5</v>
      </c>
      <c r="G13" s="2">
        <f>F10+F11+F12+F13</f>
        <v>1772.5</v>
      </c>
      <c r="H13" s="19" t="s">
        <v>7</v>
      </c>
      <c r="I13" s="46">
        <v>79</v>
      </c>
      <c r="J13" s="46">
        <v>331</v>
      </c>
      <c r="K13" s="46">
        <v>33</v>
      </c>
      <c r="L13" s="46">
        <v>30</v>
      </c>
      <c r="M13" s="6">
        <f t="shared" si="1"/>
        <v>511.5</v>
      </c>
      <c r="N13" s="2">
        <f t="shared" ref="N13:N18" si="3">M10+M11+M12+M13</f>
        <v>2020</v>
      </c>
      <c r="O13" s="19" t="s">
        <v>33</v>
      </c>
      <c r="P13" s="46">
        <v>92</v>
      </c>
      <c r="Q13" s="46">
        <v>343</v>
      </c>
      <c r="R13" s="46">
        <v>30</v>
      </c>
      <c r="S13" s="46">
        <v>42</v>
      </c>
      <c r="T13" s="6">
        <f t="shared" si="2"/>
        <v>554</v>
      </c>
      <c r="U13" s="2">
        <f t="shared" ref="U13:U21" si="4">T10+T11+T12+T13</f>
        <v>2176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65</v>
      </c>
      <c r="C14" s="46">
        <v>220</v>
      </c>
      <c r="D14" s="46">
        <v>33</v>
      </c>
      <c r="E14" s="46">
        <v>41</v>
      </c>
      <c r="F14" s="6">
        <f t="shared" si="0"/>
        <v>421</v>
      </c>
      <c r="G14" s="2">
        <f t="shared" ref="G14:G19" si="5">F11+F12+F13+F14</f>
        <v>1735.5</v>
      </c>
      <c r="H14" s="19" t="s">
        <v>9</v>
      </c>
      <c r="I14" s="46">
        <v>70</v>
      </c>
      <c r="J14" s="46">
        <v>318</v>
      </c>
      <c r="K14" s="46">
        <v>30</v>
      </c>
      <c r="L14" s="46">
        <v>33</v>
      </c>
      <c r="M14" s="6">
        <f t="shared" si="1"/>
        <v>495.5</v>
      </c>
      <c r="N14" s="2">
        <f t="shared" si="3"/>
        <v>2031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1662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63</v>
      </c>
      <c r="C15" s="46">
        <v>225</v>
      </c>
      <c r="D15" s="46">
        <v>30</v>
      </c>
      <c r="E15" s="46">
        <v>40</v>
      </c>
      <c r="F15" s="6">
        <f t="shared" si="0"/>
        <v>416.5</v>
      </c>
      <c r="G15" s="2">
        <f t="shared" si="5"/>
        <v>1688</v>
      </c>
      <c r="H15" s="19" t="s">
        <v>12</v>
      </c>
      <c r="I15" s="46">
        <v>65</v>
      </c>
      <c r="J15" s="46">
        <v>320</v>
      </c>
      <c r="K15" s="46">
        <v>29</v>
      </c>
      <c r="L15" s="46">
        <v>30</v>
      </c>
      <c r="M15" s="6">
        <f t="shared" si="1"/>
        <v>485.5</v>
      </c>
      <c r="N15" s="2">
        <f t="shared" si="3"/>
        <v>1984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1129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69</v>
      </c>
      <c r="C16" s="46">
        <v>240</v>
      </c>
      <c r="D16" s="46">
        <v>32</v>
      </c>
      <c r="E16" s="46">
        <v>45</v>
      </c>
      <c r="F16" s="6">
        <f t="shared" si="0"/>
        <v>451</v>
      </c>
      <c r="G16" s="2">
        <f t="shared" si="5"/>
        <v>1712</v>
      </c>
      <c r="H16" s="19" t="s">
        <v>15</v>
      </c>
      <c r="I16" s="46">
        <v>60</v>
      </c>
      <c r="J16" s="46">
        <v>280</v>
      </c>
      <c r="K16" s="46">
        <v>22</v>
      </c>
      <c r="L16" s="46">
        <v>28</v>
      </c>
      <c r="M16" s="6">
        <f t="shared" si="1"/>
        <v>424</v>
      </c>
      <c r="N16" s="2">
        <f t="shared" si="3"/>
        <v>1916.5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554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61</v>
      </c>
      <c r="C17" s="46">
        <v>200</v>
      </c>
      <c r="D17" s="46">
        <v>28</v>
      </c>
      <c r="E17" s="46">
        <v>31</v>
      </c>
      <c r="F17" s="6">
        <f t="shared" si="0"/>
        <v>364</v>
      </c>
      <c r="G17" s="2">
        <f t="shared" si="5"/>
        <v>1652.5</v>
      </c>
      <c r="H17" s="19" t="s">
        <v>18</v>
      </c>
      <c r="I17" s="46">
        <v>63</v>
      </c>
      <c r="J17" s="46">
        <v>241</v>
      </c>
      <c r="K17" s="46">
        <v>26</v>
      </c>
      <c r="L17" s="46">
        <v>35</v>
      </c>
      <c r="M17" s="6">
        <f t="shared" si="1"/>
        <v>412</v>
      </c>
      <c r="N17" s="2">
        <f t="shared" si="3"/>
        <v>1817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80</v>
      </c>
      <c r="C18" s="46">
        <v>197</v>
      </c>
      <c r="D18" s="46">
        <v>23</v>
      </c>
      <c r="E18" s="46">
        <v>47</v>
      </c>
      <c r="F18" s="6">
        <f t="shared" si="0"/>
        <v>400.5</v>
      </c>
      <c r="G18" s="2">
        <f t="shared" si="5"/>
        <v>1632</v>
      </c>
      <c r="H18" s="19" t="s">
        <v>20</v>
      </c>
      <c r="I18" s="46">
        <v>56</v>
      </c>
      <c r="J18" s="46">
        <v>247</v>
      </c>
      <c r="K18" s="46">
        <v>30</v>
      </c>
      <c r="L18" s="46">
        <v>29</v>
      </c>
      <c r="M18" s="6">
        <f t="shared" si="1"/>
        <v>407.5</v>
      </c>
      <c r="N18" s="2">
        <f t="shared" si="3"/>
        <v>1729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63</v>
      </c>
      <c r="C19" s="47">
        <v>206</v>
      </c>
      <c r="D19" s="47">
        <v>24</v>
      </c>
      <c r="E19" s="47">
        <v>43</v>
      </c>
      <c r="F19" s="7">
        <f t="shared" si="0"/>
        <v>393</v>
      </c>
      <c r="G19" s="3">
        <f t="shared" si="5"/>
        <v>1608.5</v>
      </c>
      <c r="H19" s="20" t="s">
        <v>22</v>
      </c>
      <c r="I19" s="45">
        <v>71</v>
      </c>
      <c r="J19" s="45">
        <v>265</v>
      </c>
      <c r="K19" s="45">
        <v>33</v>
      </c>
      <c r="L19" s="45">
        <v>30</v>
      </c>
      <c r="M19" s="6">
        <f t="shared" si="1"/>
        <v>441.5</v>
      </c>
      <c r="N19" s="2">
        <f>M16+M17+M18+M19</f>
        <v>1685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65</v>
      </c>
      <c r="C20" s="45">
        <v>220</v>
      </c>
      <c r="D20" s="45">
        <v>25</v>
      </c>
      <c r="E20" s="45">
        <v>37</v>
      </c>
      <c r="F20" s="8">
        <f t="shared" si="0"/>
        <v>395</v>
      </c>
      <c r="G20" s="35"/>
      <c r="H20" s="19" t="s">
        <v>24</v>
      </c>
      <c r="I20" s="46">
        <v>70</v>
      </c>
      <c r="J20" s="46">
        <v>244</v>
      </c>
      <c r="K20" s="46">
        <v>27</v>
      </c>
      <c r="L20" s="46">
        <v>36</v>
      </c>
      <c r="M20" s="8">
        <f t="shared" si="1"/>
        <v>423</v>
      </c>
      <c r="N20" s="2">
        <f>M17+M18+M19+M20</f>
        <v>1684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67</v>
      </c>
      <c r="C21" s="46">
        <v>224</v>
      </c>
      <c r="D21" s="46">
        <v>21</v>
      </c>
      <c r="E21" s="46">
        <v>37</v>
      </c>
      <c r="F21" s="6">
        <f t="shared" si="0"/>
        <v>392</v>
      </c>
      <c r="G21" s="36"/>
      <c r="H21" s="20" t="s">
        <v>25</v>
      </c>
      <c r="I21" s="46">
        <v>95</v>
      </c>
      <c r="J21" s="46">
        <v>241</v>
      </c>
      <c r="K21" s="46">
        <v>29</v>
      </c>
      <c r="L21" s="46">
        <v>43</v>
      </c>
      <c r="M21" s="6">
        <f t="shared" si="1"/>
        <v>454</v>
      </c>
      <c r="N21" s="2">
        <f>M18+M19+M20+M21</f>
        <v>1726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66</v>
      </c>
      <c r="C22" s="46">
        <v>254</v>
      </c>
      <c r="D22" s="46">
        <v>35</v>
      </c>
      <c r="E22" s="46">
        <v>41</v>
      </c>
      <c r="F22" s="6">
        <f t="shared" si="0"/>
        <v>459.5</v>
      </c>
      <c r="G22" s="2"/>
      <c r="H22" s="21" t="s">
        <v>26</v>
      </c>
      <c r="I22" s="47">
        <v>81</v>
      </c>
      <c r="J22" s="47">
        <v>253</v>
      </c>
      <c r="K22" s="47">
        <v>32</v>
      </c>
      <c r="L22" s="47">
        <v>40</v>
      </c>
      <c r="M22" s="6">
        <f t="shared" si="1"/>
        <v>457.5</v>
      </c>
      <c r="N22" s="3">
        <f>M19+M20+M21+M22</f>
        <v>1776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1772.5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2031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2176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65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79 X VIA 40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0</v>
      </c>
      <c r="M6" s="185"/>
      <c r="N6" s="185"/>
      <c r="O6" s="12"/>
      <c r="P6" s="178" t="s">
        <v>58</v>
      </c>
      <c r="Q6" s="178"/>
      <c r="R6" s="178"/>
      <c r="S6" s="213">
        <f>'G-2'!S6:U6</f>
        <v>44120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152</v>
      </c>
      <c r="C10" s="46">
        <f>'G-2'!C10+'G-3'!C10+'G-4'!C10</f>
        <v>632</v>
      </c>
      <c r="D10" s="46">
        <f>'G-2'!D10+'G-3'!D10+'G-4'!D10</f>
        <v>61</v>
      </c>
      <c r="E10" s="46">
        <f>'G-2'!E10+'G-3'!E10+'G-4'!E10</f>
        <v>54</v>
      </c>
      <c r="F10" s="6">
        <f t="shared" ref="F10:F22" si="0">B10*0.5+C10*1+D10*2+E10*2.5</f>
        <v>965</v>
      </c>
      <c r="G10" s="2"/>
      <c r="H10" s="19" t="s">
        <v>4</v>
      </c>
      <c r="I10" s="46">
        <f>'G-2'!I10+'G-3'!I10+'G-4'!I10</f>
        <v>134</v>
      </c>
      <c r="J10" s="46">
        <f>'G-2'!J10+'G-3'!J10+'G-4'!J10</f>
        <v>609</v>
      </c>
      <c r="K10" s="46">
        <f>'G-2'!K10+'G-3'!K10+'G-4'!K10</f>
        <v>61</v>
      </c>
      <c r="L10" s="46">
        <f>'G-2'!L10+'G-3'!L10+'G-4'!L10</f>
        <v>59</v>
      </c>
      <c r="M10" s="6">
        <f t="shared" ref="M10:M22" si="1">I10*0.5+J10*1+K10*2+L10*2.5</f>
        <v>945.5</v>
      </c>
      <c r="N10" s="9">
        <f>F20+F21+F22+M10</f>
        <v>3666.5</v>
      </c>
      <c r="O10" s="19" t="s">
        <v>43</v>
      </c>
      <c r="P10" s="46">
        <f>'G-2'!P10+'G-3'!P10+'G-4'!P10</f>
        <v>157</v>
      </c>
      <c r="Q10" s="46">
        <f>'G-2'!Q10+'G-3'!Q10+'G-4'!Q10</f>
        <v>717</v>
      </c>
      <c r="R10" s="46">
        <f>'G-2'!R10+'G-3'!R10+'G-4'!R10</f>
        <v>63</v>
      </c>
      <c r="S10" s="46">
        <f>'G-2'!S10+'G-3'!S10+'G-4'!S10</f>
        <v>72</v>
      </c>
      <c r="T10" s="6">
        <f t="shared" ref="T10:T21" si="2">P10*0.5+Q10*1+R10*2+S10*2.5</f>
        <v>1101.5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154</v>
      </c>
      <c r="C11" s="46">
        <f>'G-2'!C11+'G-3'!C11+'G-4'!C11</f>
        <v>674</v>
      </c>
      <c r="D11" s="46">
        <f>'G-2'!D11+'G-3'!D11+'G-4'!D11</f>
        <v>62</v>
      </c>
      <c r="E11" s="46">
        <f>'G-2'!E11+'G-3'!E11+'G-4'!E11</f>
        <v>63</v>
      </c>
      <c r="F11" s="6">
        <f t="shared" si="0"/>
        <v>1032.5</v>
      </c>
      <c r="G11" s="2"/>
      <c r="H11" s="19" t="s">
        <v>5</v>
      </c>
      <c r="I11" s="46">
        <f>'G-2'!I11+'G-3'!I11+'G-4'!I11</f>
        <v>155</v>
      </c>
      <c r="J11" s="46">
        <f>'G-2'!J11+'G-3'!J11+'G-4'!J11</f>
        <v>660</v>
      </c>
      <c r="K11" s="46">
        <f>'G-2'!K11+'G-3'!K11+'G-4'!K11</f>
        <v>55</v>
      </c>
      <c r="L11" s="46">
        <f>'G-2'!L11+'G-3'!L11+'G-4'!L11</f>
        <v>69</v>
      </c>
      <c r="M11" s="6">
        <f t="shared" si="1"/>
        <v>1020</v>
      </c>
      <c r="N11" s="9">
        <f>F21+F22+M10+M11</f>
        <v>3810</v>
      </c>
      <c r="O11" s="19" t="s">
        <v>44</v>
      </c>
      <c r="P11" s="46">
        <f>'G-2'!P11+'G-3'!P11+'G-4'!P11</f>
        <v>145</v>
      </c>
      <c r="Q11" s="46">
        <f>'G-2'!Q11+'G-3'!Q11+'G-4'!Q11</f>
        <v>714</v>
      </c>
      <c r="R11" s="46">
        <f>'G-2'!R11+'G-3'!R11+'G-4'!R11</f>
        <v>58</v>
      </c>
      <c r="S11" s="46">
        <f>'G-2'!S11+'G-3'!S11+'G-4'!S11</f>
        <v>82</v>
      </c>
      <c r="T11" s="6">
        <f t="shared" si="2"/>
        <v>1107.5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147</v>
      </c>
      <c r="C12" s="46">
        <f>'G-2'!C12+'G-3'!C12+'G-4'!C12</f>
        <v>654</v>
      </c>
      <c r="D12" s="46">
        <f>'G-2'!D12+'G-3'!D12+'G-4'!D12</f>
        <v>66</v>
      </c>
      <c r="E12" s="46">
        <f>'G-2'!E12+'G-3'!E12+'G-4'!E12</f>
        <v>53</v>
      </c>
      <c r="F12" s="6">
        <f t="shared" si="0"/>
        <v>992</v>
      </c>
      <c r="G12" s="2"/>
      <c r="H12" s="19" t="s">
        <v>6</v>
      </c>
      <c r="I12" s="46">
        <f>'G-2'!I12+'G-3'!I12+'G-4'!I12</f>
        <v>142</v>
      </c>
      <c r="J12" s="46">
        <f>'G-2'!J12+'G-3'!J12+'G-4'!J12</f>
        <v>614</v>
      </c>
      <c r="K12" s="46">
        <f>'G-2'!K12+'G-3'!K12+'G-4'!K12</f>
        <v>56</v>
      </c>
      <c r="L12" s="46">
        <f>'G-2'!L12+'G-3'!L12+'G-4'!L12</f>
        <v>58</v>
      </c>
      <c r="M12" s="6">
        <f t="shared" si="1"/>
        <v>942</v>
      </c>
      <c r="N12" s="2">
        <f>F22+M10+M11+M12</f>
        <v>3856.5</v>
      </c>
      <c r="O12" s="19" t="s">
        <v>32</v>
      </c>
      <c r="P12" s="46">
        <f>'G-2'!P12+'G-3'!P12+'G-4'!P12</f>
        <v>157</v>
      </c>
      <c r="Q12" s="46">
        <f>'G-2'!Q12+'G-3'!Q12+'G-4'!Q12</f>
        <v>725</v>
      </c>
      <c r="R12" s="46">
        <f>'G-2'!R12+'G-3'!R12+'G-4'!R12</f>
        <v>58</v>
      </c>
      <c r="S12" s="46">
        <f>'G-2'!S12+'G-3'!S12+'G-4'!S12</f>
        <v>82</v>
      </c>
      <c r="T12" s="6">
        <f t="shared" si="2"/>
        <v>1124.5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134</v>
      </c>
      <c r="C13" s="46">
        <f>'G-2'!C13+'G-3'!C13+'G-4'!C13</f>
        <v>644</v>
      </c>
      <c r="D13" s="46">
        <f>'G-2'!D13+'G-3'!D13+'G-4'!D13</f>
        <v>73</v>
      </c>
      <c r="E13" s="46">
        <f>'G-2'!E13+'G-3'!E13+'G-4'!E13</f>
        <v>63</v>
      </c>
      <c r="F13" s="6">
        <f t="shared" si="0"/>
        <v>1014.5</v>
      </c>
      <c r="G13" s="2">
        <f t="shared" ref="G13:G19" si="3">F10+F11+F12+F13</f>
        <v>4004</v>
      </c>
      <c r="H13" s="19" t="s">
        <v>7</v>
      </c>
      <c r="I13" s="46">
        <f>'G-2'!I13+'G-3'!I13+'G-4'!I13</f>
        <v>148</v>
      </c>
      <c r="J13" s="46">
        <f>'G-2'!J13+'G-3'!J13+'G-4'!J13</f>
        <v>669</v>
      </c>
      <c r="K13" s="46">
        <f>'G-2'!K13+'G-3'!K13+'G-4'!K13</f>
        <v>65</v>
      </c>
      <c r="L13" s="46">
        <f>'G-2'!L13+'G-3'!L13+'G-4'!L13</f>
        <v>72</v>
      </c>
      <c r="M13" s="6">
        <f t="shared" si="1"/>
        <v>1053</v>
      </c>
      <c r="N13" s="2">
        <f t="shared" ref="N13:N18" si="4">M10+M11+M12+M13</f>
        <v>3960.5</v>
      </c>
      <c r="O13" s="19" t="s">
        <v>33</v>
      </c>
      <c r="P13" s="46">
        <f>'G-2'!P13+'G-3'!P13+'G-4'!P13</f>
        <v>149</v>
      </c>
      <c r="Q13" s="46">
        <f>'G-2'!Q13+'G-3'!Q13+'G-4'!Q13</f>
        <v>723</v>
      </c>
      <c r="R13" s="46">
        <f>'G-2'!R13+'G-3'!R13+'G-4'!R13</f>
        <v>64</v>
      </c>
      <c r="S13" s="46">
        <f>'G-2'!S13+'G-3'!S13+'G-4'!S13</f>
        <v>69</v>
      </c>
      <c r="T13" s="6">
        <f t="shared" si="2"/>
        <v>1098</v>
      </c>
      <c r="U13" s="2">
        <f t="shared" ref="U13:U21" si="5">T10+T11+T12+T13</f>
        <v>4431.5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116</v>
      </c>
      <c r="C14" s="46">
        <f>'G-2'!C14+'G-3'!C14+'G-4'!C14</f>
        <v>641</v>
      </c>
      <c r="D14" s="46">
        <f>'G-2'!D14+'G-3'!D14+'G-4'!D14</f>
        <v>65</v>
      </c>
      <c r="E14" s="46">
        <f>'G-2'!E14+'G-3'!E14+'G-4'!E14</f>
        <v>66</v>
      </c>
      <c r="F14" s="6">
        <f t="shared" si="0"/>
        <v>994</v>
      </c>
      <c r="G14" s="2">
        <f t="shared" si="3"/>
        <v>4033</v>
      </c>
      <c r="H14" s="19" t="s">
        <v>9</v>
      </c>
      <c r="I14" s="46">
        <f>'G-2'!I14+'G-3'!I14+'G-4'!I14</f>
        <v>128</v>
      </c>
      <c r="J14" s="46">
        <f>'G-2'!J14+'G-3'!J14+'G-4'!J14</f>
        <v>639</v>
      </c>
      <c r="K14" s="46">
        <f>'G-2'!K14+'G-3'!K14+'G-4'!K14</f>
        <v>59</v>
      </c>
      <c r="L14" s="46">
        <f>'G-2'!L14+'G-3'!L14+'G-4'!L14</f>
        <v>67</v>
      </c>
      <c r="M14" s="6">
        <f t="shared" si="1"/>
        <v>988.5</v>
      </c>
      <c r="N14" s="2">
        <f t="shared" si="4"/>
        <v>4003.5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3330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128</v>
      </c>
      <c r="C15" s="46">
        <f>'G-2'!C15+'G-3'!C15+'G-4'!C15</f>
        <v>510</v>
      </c>
      <c r="D15" s="46">
        <f>'G-2'!D15+'G-3'!D15+'G-4'!D15</f>
        <v>61</v>
      </c>
      <c r="E15" s="46">
        <f>'G-2'!E15+'G-3'!E15+'G-4'!E15</f>
        <v>66</v>
      </c>
      <c r="F15" s="6">
        <f t="shared" si="0"/>
        <v>861</v>
      </c>
      <c r="G15" s="2">
        <f t="shared" si="3"/>
        <v>3861.5</v>
      </c>
      <c r="H15" s="19" t="s">
        <v>12</v>
      </c>
      <c r="I15" s="46">
        <f>'G-2'!I15+'G-3'!I15+'G-4'!I15</f>
        <v>117</v>
      </c>
      <c r="J15" s="46">
        <f>'G-2'!J15+'G-3'!J15+'G-4'!J15</f>
        <v>628</v>
      </c>
      <c r="K15" s="46">
        <f>'G-2'!K15+'G-3'!K15+'G-4'!K15</f>
        <v>54</v>
      </c>
      <c r="L15" s="46">
        <f>'G-2'!L15+'G-3'!L15+'G-4'!L15</f>
        <v>60</v>
      </c>
      <c r="M15" s="6">
        <f t="shared" si="1"/>
        <v>944.5</v>
      </c>
      <c r="N15" s="2">
        <f t="shared" si="4"/>
        <v>3928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2222.5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130</v>
      </c>
      <c r="C16" s="46">
        <f>'G-2'!C16+'G-3'!C16+'G-4'!C16</f>
        <v>662</v>
      </c>
      <c r="D16" s="46">
        <f>'G-2'!D16+'G-3'!D16+'G-4'!D16</f>
        <v>69</v>
      </c>
      <c r="E16" s="46">
        <f>'G-2'!E16+'G-3'!E16+'G-4'!E16</f>
        <v>86</v>
      </c>
      <c r="F16" s="6">
        <f t="shared" si="0"/>
        <v>1080</v>
      </c>
      <c r="G16" s="2">
        <f t="shared" si="3"/>
        <v>3949.5</v>
      </c>
      <c r="H16" s="19" t="s">
        <v>15</v>
      </c>
      <c r="I16" s="46">
        <f>'G-2'!I16+'G-3'!I16+'G-4'!I16</f>
        <v>116</v>
      </c>
      <c r="J16" s="46">
        <f>'G-2'!J16+'G-3'!J16+'G-4'!J16</f>
        <v>599</v>
      </c>
      <c r="K16" s="46">
        <f>'G-2'!K16+'G-3'!K16+'G-4'!K16</f>
        <v>44</v>
      </c>
      <c r="L16" s="46">
        <f>'G-2'!L16+'G-3'!L16+'G-4'!L16</f>
        <v>54</v>
      </c>
      <c r="M16" s="6">
        <f t="shared" si="1"/>
        <v>880</v>
      </c>
      <c r="N16" s="2">
        <f t="shared" si="4"/>
        <v>3866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1098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114</v>
      </c>
      <c r="C17" s="46">
        <f>'G-2'!C17+'G-3'!C17+'G-4'!C17</f>
        <v>554</v>
      </c>
      <c r="D17" s="46">
        <f>'G-2'!D17+'G-3'!D17+'G-4'!D17</f>
        <v>59</v>
      </c>
      <c r="E17" s="46">
        <f>'G-2'!E17+'G-3'!E17+'G-4'!E17</f>
        <v>56</v>
      </c>
      <c r="F17" s="6">
        <f t="shared" si="0"/>
        <v>869</v>
      </c>
      <c r="G17" s="2">
        <f t="shared" si="3"/>
        <v>3804</v>
      </c>
      <c r="H17" s="19" t="s">
        <v>18</v>
      </c>
      <c r="I17" s="46">
        <f>'G-2'!I17+'G-3'!I17+'G-4'!I17</f>
        <v>141</v>
      </c>
      <c r="J17" s="46">
        <f>'G-2'!J17+'G-3'!J17+'G-4'!J17</f>
        <v>594</v>
      </c>
      <c r="K17" s="46">
        <f>'G-2'!K17+'G-3'!K17+'G-4'!K17</f>
        <v>51</v>
      </c>
      <c r="L17" s="46">
        <f>'G-2'!L17+'G-3'!L17+'G-4'!L17</f>
        <v>54</v>
      </c>
      <c r="M17" s="6">
        <f t="shared" si="1"/>
        <v>901.5</v>
      </c>
      <c r="N17" s="2">
        <f t="shared" si="4"/>
        <v>3714.5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146</v>
      </c>
      <c r="C18" s="46">
        <f>'G-2'!C18+'G-3'!C18+'G-4'!C18</f>
        <v>581</v>
      </c>
      <c r="D18" s="46">
        <f>'G-2'!D18+'G-3'!D18+'G-4'!D18</f>
        <v>55</v>
      </c>
      <c r="E18" s="46">
        <f>'G-2'!E18+'G-3'!E18+'G-4'!E18</f>
        <v>77</v>
      </c>
      <c r="F18" s="6">
        <f t="shared" si="0"/>
        <v>956.5</v>
      </c>
      <c r="G18" s="2">
        <f t="shared" si="3"/>
        <v>3766.5</v>
      </c>
      <c r="H18" s="19" t="s">
        <v>20</v>
      </c>
      <c r="I18" s="46">
        <f>'G-2'!I18+'G-3'!I18+'G-4'!I18</f>
        <v>146</v>
      </c>
      <c r="J18" s="46">
        <f>'G-2'!J18+'G-3'!J18+'G-4'!J18</f>
        <v>622</v>
      </c>
      <c r="K18" s="46">
        <f>'G-2'!K18+'G-3'!K18+'G-4'!K18</f>
        <v>55</v>
      </c>
      <c r="L18" s="46">
        <f>'G-2'!L18+'G-3'!L18+'G-4'!L18</f>
        <v>61</v>
      </c>
      <c r="M18" s="6">
        <f t="shared" si="1"/>
        <v>957.5</v>
      </c>
      <c r="N18" s="2">
        <f t="shared" si="4"/>
        <v>3683.5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116</v>
      </c>
      <c r="C19" s="47">
        <f>'G-2'!C19+'G-3'!C19+'G-4'!C19</f>
        <v>575</v>
      </c>
      <c r="D19" s="47">
        <f>'G-2'!D19+'G-3'!D19+'G-4'!D19</f>
        <v>55</v>
      </c>
      <c r="E19" s="47">
        <f>'G-2'!E19+'G-3'!E19+'G-4'!E19</f>
        <v>77</v>
      </c>
      <c r="F19" s="7">
        <f t="shared" si="0"/>
        <v>935.5</v>
      </c>
      <c r="G19" s="3">
        <f t="shared" si="3"/>
        <v>3841</v>
      </c>
      <c r="H19" s="20" t="s">
        <v>22</v>
      </c>
      <c r="I19" s="46">
        <f>'G-2'!I19+'G-3'!I19+'G-4'!I19</f>
        <v>148</v>
      </c>
      <c r="J19" s="46">
        <f>'G-2'!J19+'G-3'!J19+'G-4'!J19</f>
        <v>681</v>
      </c>
      <c r="K19" s="46">
        <f>'G-2'!K19+'G-3'!K19+'G-4'!K19</f>
        <v>60</v>
      </c>
      <c r="L19" s="46">
        <f>'G-2'!L19+'G-3'!L19+'G-4'!L19</f>
        <v>51</v>
      </c>
      <c r="M19" s="6">
        <f t="shared" si="1"/>
        <v>1002.5</v>
      </c>
      <c r="N19" s="2">
        <f>M16+M17+M18+M19</f>
        <v>3741.5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138</v>
      </c>
      <c r="C20" s="45">
        <f>'G-2'!C20+'G-3'!C20+'G-4'!C20</f>
        <v>547</v>
      </c>
      <c r="D20" s="45">
        <f>'G-2'!D20+'G-3'!D20+'G-4'!D20</f>
        <v>49</v>
      </c>
      <c r="E20" s="45">
        <f>'G-2'!E20+'G-3'!E20+'G-4'!E20</f>
        <v>65</v>
      </c>
      <c r="F20" s="8">
        <f t="shared" si="0"/>
        <v>876.5</v>
      </c>
      <c r="G20" s="35"/>
      <c r="H20" s="19" t="s">
        <v>24</v>
      </c>
      <c r="I20" s="46">
        <f>'G-2'!I20+'G-3'!I20+'G-4'!I20</f>
        <v>150</v>
      </c>
      <c r="J20" s="46">
        <f>'G-2'!J20+'G-3'!J20+'G-4'!J20</f>
        <v>632</v>
      </c>
      <c r="K20" s="46">
        <f>'G-2'!K20+'G-3'!K20+'G-4'!K20</f>
        <v>55</v>
      </c>
      <c r="L20" s="46">
        <f>'G-2'!L20+'G-3'!L20+'G-4'!L20</f>
        <v>69</v>
      </c>
      <c r="M20" s="8">
        <f t="shared" si="1"/>
        <v>989.5</v>
      </c>
      <c r="N20" s="2">
        <f>M17+M18+M19+M20</f>
        <v>3851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136</v>
      </c>
      <c r="C21" s="45">
        <f>'G-2'!C21+'G-3'!C21+'G-4'!C21</f>
        <v>544</v>
      </c>
      <c r="D21" s="45">
        <f>'G-2'!D21+'G-3'!D21+'G-4'!D21</f>
        <v>53</v>
      </c>
      <c r="E21" s="45">
        <f>'G-2'!E21+'G-3'!E21+'G-4'!E21</f>
        <v>71</v>
      </c>
      <c r="F21" s="6">
        <f t="shared" si="0"/>
        <v>895.5</v>
      </c>
      <c r="G21" s="36"/>
      <c r="H21" s="20" t="s">
        <v>25</v>
      </c>
      <c r="I21" s="46">
        <f>'G-2'!I21+'G-3'!I21+'G-4'!I21</f>
        <v>166</v>
      </c>
      <c r="J21" s="46">
        <f>'G-2'!J21+'G-3'!J21+'G-4'!J21</f>
        <v>592</v>
      </c>
      <c r="K21" s="46">
        <f>'G-2'!K21+'G-3'!K21+'G-4'!K21</f>
        <v>63</v>
      </c>
      <c r="L21" s="46">
        <f>'G-2'!L21+'G-3'!L21+'G-4'!L21</f>
        <v>77</v>
      </c>
      <c r="M21" s="6">
        <f t="shared" si="1"/>
        <v>993.5</v>
      </c>
      <c r="N21" s="2">
        <f>M18+M19+M20+M21</f>
        <v>3943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130</v>
      </c>
      <c r="C22" s="45">
        <f>'G-2'!C22+'G-3'!C22+'G-4'!C22</f>
        <v>566</v>
      </c>
      <c r="D22" s="45">
        <f>'G-2'!D22+'G-3'!D22+'G-4'!D22</f>
        <v>59</v>
      </c>
      <c r="E22" s="45">
        <f>'G-2'!E22+'G-3'!E22+'G-4'!E22</f>
        <v>80</v>
      </c>
      <c r="F22" s="6">
        <f t="shared" si="0"/>
        <v>949</v>
      </c>
      <c r="G22" s="2"/>
      <c r="H22" s="21" t="s">
        <v>26</v>
      </c>
      <c r="I22" s="46">
        <f>'G-2'!I22+'G-3'!I22+'G-4'!I22</f>
        <v>142</v>
      </c>
      <c r="J22" s="46">
        <f>'G-2'!J22+'G-3'!J22+'G-4'!J22</f>
        <v>628</v>
      </c>
      <c r="K22" s="46">
        <f>'G-2'!K22+'G-3'!K22+'G-4'!K22</f>
        <v>61</v>
      </c>
      <c r="L22" s="46">
        <f>'G-2'!L22+'G-3'!L22+'G-4'!L22</f>
        <v>66</v>
      </c>
      <c r="M22" s="6">
        <f t="shared" si="1"/>
        <v>986</v>
      </c>
      <c r="N22" s="3">
        <f>M19+M20+M21+M22</f>
        <v>3971.5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4033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4003.5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4431.5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64</v>
      </c>
      <c r="G24" s="88"/>
      <c r="H24" s="162"/>
      <c r="I24" s="163"/>
      <c r="J24" s="82" t="s">
        <v>71</v>
      </c>
      <c r="K24" s="86"/>
      <c r="L24" s="86"/>
      <c r="M24" s="87" t="s">
        <v>65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I34" sqref="I3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79 X VIA 40</v>
      </c>
      <c r="D5" s="234"/>
      <c r="E5" s="234"/>
      <c r="F5" s="111"/>
      <c r="G5" s="112"/>
      <c r="H5" s="103" t="s">
        <v>53</v>
      </c>
      <c r="I5" s="235">
        <f>'G-2'!L5</f>
        <v>0</v>
      </c>
      <c r="J5" s="235"/>
    </row>
    <row r="6" spans="1:10" x14ac:dyDescent="0.2">
      <c r="A6" s="178" t="s">
        <v>112</v>
      </c>
      <c r="B6" s="178"/>
      <c r="C6" s="220" t="s">
        <v>149</v>
      </c>
      <c r="D6" s="220"/>
      <c r="E6" s="220"/>
      <c r="F6" s="111"/>
      <c r="G6" s="112"/>
      <c r="H6" s="103" t="s">
        <v>58</v>
      </c>
      <c r="I6" s="221">
        <f>'G-2'!S6</f>
        <v>44120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2</v>
      </c>
      <c r="C19" s="134"/>
      <c r="D19" s="123" t="s">
        <v>124</v>
      </c>
      <c r="E19" s="75">
        <v>3</v>
      </c>
      <c r="F19" s="75">
        <v>45</v>
      </c>
      <c r="G19" s="75">
        <v>0</v>
      </c>
      <c r="H19" s="75">
        <v>4</v>
      </c>
      <c r="I19" s="75">
        <f t="shared" si="0"/>
        <v>56.5</v>
      </c>
      <c r="J19" s="124">
        <f>IF(I19=0,"0,00",I19/SUM(I19:I21)*100)</f>
        <v>20.323741007194247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23</v>
      </c>
      <c r="F21" s="74">
        <v>186</v>
      </c>
      <c r="G21" s="74">
        <v>7</v>
      </c>
      <c r="H21" s="74">
        <v>4</v>
      </c>
      <c r="I21" s="130">
        <f t="shared" si="0"/>
        <v>221.5</v>
      </c>
      <c r="J21" s="131">
        <f>IF(I21=0,"0,00",I21/SUM(I19:I21)*100)</f>
        <v>79.676258992805757</v>
      </c>
    </row>
    <row r="22" spans="1:10" x14ac:dyDescent="0.2">
      <c r="A22" s="215"/>
      <c r="B22" s="218"/>
      <c r="C22" s="132"/>
      <c r="D22" s="123" t="s">
        <v>124</v>
      </c>
      <c r="E22" s="75">
        <v>10</v>
      </c>
      <c r="F22" s="75">
        <v>76</v>
      </c>
      <c r="G22" s="75">
        <v>0</v>
      </c>
      <c r="H22" s="75">
        <v>2</v>
      </c>
      <c r="I22" s="75">
        <f t="shared" si="0"/>
        <v>86</v>
      </c>
      <c r="J22" s="124">
        <f>IF(I22=0,"0,00",I22/SUM(I22:I24)*100)</f>
        <v>27.831715210355988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38</v>
      </c>
      <c r="F24" s="74">
        <v>167</v>
      </c>
      <c r="G24" s="74">
        <v>11</v>
      </c>
      <c r="H24" s="74">
        <v>6</v>
      </c>
      <c r="I24" s="130">
        <f t="shared" si="0"/>
        <v>223</v>
      </c>
      <c r="J24" s="131">
        <f>IF(I24=0,"0,00",I24/SUM(I22:I24)*100)</f>
        <v>72.168284789644005</v>
      </c>
    </row>
    <row r="25" spans="1:10" x14ac:dyDescent="0.2">
      <c r="A25" s="215"/>
      <c r="B25" s="218"/>
      <c r="C25" s="132"/>
      <c r="D25" s="123" t="s">
        <v>124</v>
      </c>
      <c r="E25" s="75">
        <v>6</v>
      </c>
      <c r="F25" s="75">
        <v>69</v>
      </c>
      <c r="G25" s="75">
        <v>1</v>
      </c>
      <c r="H25" s="75">
        <v>2</v>
      </c>
      <c r="I25" s="75">
        <f t="shared" si="0"/>
        <v>79</v>
      </c>
      <c r="J25" s="124">
        <f>IF(I25=0,"0,00",I25/SUM(I25:I27)*100)</f>
        <v>24.842767295597483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20</v>
      </c>
      <c r="F27" s="74">
        <v>200</v>
      </c>
      <c r="G27" s="74">
        <v>12</v>
      </c>
      <c r="H27" s="74">
        <v>2</v>
      </c>
      <c r="I27" s="130">
        <f t="shared" si="0"/>
        <v>239</v>
      </c>
      <c r="J27" s="131">
        <f>IF(I27=0,"0,00",I27/SUM(I25:I27)*100)</f>
        <v>75.157232704402517</v>
      </c>
    </row>
    <row r="28" spans="1:10" x14ac:dyDescent="0.2">
      <c r="A28" s="214" t="s">
        <v>131</v>
      </c>
      <c r="B28" s="217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f>'G-3'!B15+'G-3'!B16</f>
        <v>97</v>
      </c>
      <c r="F29" s="126">
        <f>'G-3'!C15+'G-3'!C16</f>
        <v>523</v>
      </c>
      <c r="G29" s="126">
        <f>'G-3'!D15+'G-3'!D16</f>
        <v>52</v>
      </c>
      <c r="H29" s="126">
        <f>'G-3'!E15+'G-3'!E16</f>
        <v>59</v>
      </c>
      <c r="I29" s="126">
        <f t="shared" si="0"/>
        <v>823</v>
      </c>
      <c r="J29" s="127">
        <f>IF(I29=0,"0,00",I29/SUM(I28:I30)*100)</f>
        <v>100</v>
      </c>
    </row>
    <row r="30" spans="1:10" x14ac:dyDescent="0.2">
      <c r="A30" s="215"/>
      <c r="B30" s="218"/>
      <c r="C30" s="128" t="s">
        <v>142</v>
      </c>
      <c r="D30" s="129" t="s">
        <v>127</v>
      </c>
      <c r="E30" s="135">
        <v>0</v>
      </c>
      <c r="F30" s="135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244">
        <v>0</v>
      </c>
      <c r="F31" s="244">
        <f>'G-3'!I23+'G-3'!I24</f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f>'G-3'!I21+'G-3'!I22</f>
        <v>84</v>
      </c>
      <c r="F32" s="126">
        <f>'G-3'!J21+'G-3'!J22</f>
        <v>483</v>
      </c>
      <c r="G32" s="126">
        <f>'G-3'!K21+'G-3'!K22</f>
        <v>52</v>
      </c>
      <c r="H32" s="126">
        <f>'G-3'!L21+'G-3'!L22</f>
        <v>52</v>
      </c>
      <c r="I32" s="126">
        <f t="shared" si="0"/>
        <v>759</v>
      </c>
      <c r="J32" s="127">
        <f>IF(I32=0,"0,00",I32/SUM(I31:I33)*100)</f>
        <v>100</v>
      </c>
    </row>
    <row r="33" spans="1:10" x14ac:dyDescent="0.2">
      <c r="A33" s="215"/>
      <c r="B33" s="218"/>
      <c r="C33" s="128" t="s">
        <v>143</v>
      </c>
      <c r="D33" s="129" t="s">
        <v>127</v>
      </c>
      <c r="E33" s="135">
        <v>0</v>
      </c>
      <c r="F33" s="135">
        <f>'G-3'!I25+'G-3'!I26</f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244">
        <v>0</v>
      </c>
      <c r="F34" s="244">
        <f>'G-3'!I26+'G-3'!I27</f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f>'G-3'!P12+'G-3'!P13</f>
        <v>101</v>
      </c>
      <c r="F35" s="126">
        <f>'G-3'!Q12+'G-3'!Q13</f>
        <v>486</v>
      </c>
      <c r="G35" s="126">
        <f>'G-3'!R12+'G-3'!R13</f>
        <v>52</v>
      </c>
      <c r="H35" s="126">
        <f>'G-3'!S12+'G-3'!S13</f>
        <v>54</v>
      </c>
      <c r="I35" s="126">
        <f t="shared" si="0"/>
        <v>775.5</v>
      </c>
      <c r="J35" s="127">
        <f>IF(I35=0,"0,00",I35/SUM(I34:I36)*100)</f>
        <v>100</v>
      </c>
    </row>
    <row r="36" spans="1:10" x14ac:dyDescent="0.2">
      <c r="A36" s="216"/>
      <c r="B36" s="219"/>
      <c r="C36" s="133" t="s">
        <v>144</v>
      </c>
      <c r="D36" s="129" t="s">
        <v>127</v>
      </c>
      <c r="E36" s="135">
        <v>0</v>
      </c>
      <c r="F36" s="135">
        <f>'G-3'!I28+'G-3'!I29</f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3</v>
      </c>
      <c r="C37" s="134"/>
      <c r="D37" s="123" t="s">
        <v>124</v>
      </c>
      <c r="E37" s="244">
        <f>'G-3'!B23+'G-3'!B24</f>
        <v>0</v>
      </c>
      <c r="F37" s="244">
        <f>'G-3'!I29+'G-3'!I30</f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f>'G-4'!B12+'G-4'!B13</f>
        <v>142</v>
      </c>
      <c r="F38" s="126">
        <v>579</v>
      </c>
      <c r="G38" s="126">
        <f>'G-4'!D12+'G-4'!D13</f>
        <v>75</v>
      </c>
      <c r="H38" s="126">
        <f>'G-4'!E12+'G-4'!E13</f>
        <v>77</v>
      </c>
      <c r="I38" s="126">
        <f t="shared" si="0"/>
        <v>992.5</v>
      </c>
      <c r="J38" s="127">
        <f>IF(I38=0,"0,00",I38/SUM(I37:I39)*100)</f>
        <v>100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35">
        <f>'G-3'!B25+'G-3'!B26</f>
        <v>0</v>
      </c>
      <c r="F39" s="135">
        <f>'G-3'!I31+'G-3'!I32</f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244">
        <f>'G-3'!B26+'G-3'!B27</f>
        <v>0</v>
      </c>
      <c r="F40" s="244">
        <f>'G-3'!I32+'G-3'!I33</f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149</v>
      </c>
      <c r="F41" s="126">
        <f>'G-4'!J13+'G-4'!J14</f>
        <v>649</v>
      </c>
      <c r="G41" s="126">
        <v>63</v>
      </c>
      <c r="H41" s="126">
        <v>63</v>
      </c>
      <c r="I41" s="126">
        <f t="shared" si="0"/>
        <v>1007</v>
      </c>
      <c r="J41" s="127">
        <f>IF(I41=0,"0,00",I41/SUM(I40:I42)*100)</f>
        <v>100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35">
        <v>0</v>
      </c>
      <c r="F42" s="135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244">
        <v>0</v>
      </c>
      <c r="F43" s="244">
        <f>'G-3'!I35+'G-3'!I36</f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179</v>
      </c>
      <c r="F44" s="126">
        <v>693</v>
      </c>
      <c r="G44" s="126">
        <v>57</v>
      </c>
      <c r="H44" s="126">
        <v>93</v>
      </c>
      <c r="I44" s="126">
        <f t="shared" si="0"/>
        <v>1129</v>
      </c>
      <c r="J44" s="127">
        <f>IF(I44=0,"0,00",I44/SUM(I43:I45)*100)</f>
        <v>100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26">
        <v>0</v>
      </c>
      <c r="F45" s="126">
        <f>'G-3'!I37+'G-3'!I38</f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79 X VIA 40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44120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163</v>
      </c>
      <c r="C17" s="149">
        <f>'G-2'!F11</f>
        <v>183.5</v>
      </c>
      <c r="D17" s="149">
        <f>'G-2'!F12</f>
        <v>229</v>
      </c>
      <c r="E17" s="149">
        <f>'G-2'!F13</f>
        <v>189.5</v>
      </c>
      <c r="F17" s="149">
        <f>'G-2'!F14</f>
        <v>184</v>
      </c>
      <c r="G17" s="149">
        <f>'G-2'!F15</f>
        <v>45</v>
      </c>
      <c r="H17" s="149">
        <f>'G-2'!F16</f>
        <v>205.5</v>
      </c>
      <c r="I17" s="149">
        <f>'G-2'!F17</f>
        <v>167.5</v>
      </c>
      <c r="J17" s="149">
        <f>'G-2'!F18</f>
        <v>184.5</v>
      </c>
      <c r="K17" s="149">
        <f>'G-2'!F19</f>
        <v>182.5</v>
      </c>
      <c r="L17" s="150"/>
      <c r="M17" s="149">
        <f>'G-2'!F20</f>
        <v>117.5</v>
      </c>
      <c r="N17" s="149">
        <f>'G-2'!F21</f>
        <v>131.5</v>
      </c>
      <c r="O17" s="149">
        <f>'G-2'!F22</f>
        <v>153.5</v>
      </c>
      <c r="P17" s="149">
        <f>'G-2'!M10</f>
        <v>141.5</v>
      </c>
      <c r="Q17" s="149">
        <f>'G-2'!M11</f>
        <v>152</v>
      </c>
      <c r="R17" s="149">
        <f>'G-2'!M12</f>
        <v>127</v>
      </c>
      <c r="S17" s="149">
        <f>'G-2'!M13</f>
        <v>179</v>
      </c>
      <c r="T17" s="149">
        <f>'G-2'!M14</f>
        <v>166.5</v>
      </c>
      <c r="U17" s="149">
        <f>'G-2'!M15</f>
        <v>157</v>
      </c>
      <c r="V17" s="149">
        <f>'G-2'!M16</f>
        <v>147.5</v>
      </c>
      <c r="W17" s="149">
        <f>'G-2'!M17</f>
        <v>180</v>
      </c>
      <c r="X17" s="149">
        <f>'G-2'!M18</f>
        <v>206</v>
      </c>
      <c r="Y17" s="149">
        <f>'G-2'!M19</f>
        <v>193</v>
      </c>
      <c r="Z17" s="149">
        <f>'G-2'!M20</f>
        <v>173</v>
      </c>
      <c r="AA17" s="149">
        <f>'G-2'!M21</f>
        <v>151.5</v>
      </c>
      <c r="AB17" s="149">
        <f>'G-2'!M22</f>
        <v>157.5</v>
      </c>
      <c r="AC17" s="150"/>
      <c r="AD17" s="149">
        <f>'G-2'!T10</f>
        <v>136.5</v>
      </c>
      <c r="AE17" s="149">
        <f>'G-2'!T11</f>
        <v>146</v>
      </c>
      <c r="AF17" s="149">
        <f>'G-2'!T12</f>
        <v>146</v>
      </c>
      <c r="AG17" s="149">
        <f>'G-2'!T13</f>
        <v>172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765</v>
      </c>
      <c r="AV17" s="101">
        <f t="shared" si="6"/>
        <v>786</v>
      </c>
      <c r="AW17" s="101">
        <f t="shared" si="6"/>
        <v>647.5</v>
      </c>
      <c r="AX17" s="101">
        <f t="shared" si="6"/>
        <v>624</v>
      </c>
      <c r="AY17" s="101">
        <f t="shared" si="6"/>
        <v>602</v>
      </c>
      <c r="AZ17" s="101">
        <f t="shared" si="6"/>
        <v>602.5</v>
      </c>
      <c r="BA17" s="101">
        <f t="shared" si="6"/>
        <v>740</v>
      </c>
      <c r="BB17" s="101"/>
      <c r="BC17" s="101"/>
      <c r="BD17" s="101"/>
      <c r="BE17" s="101">
        <f t="shared" ref="BE17:BQ17" si="7">P18</f>
        <v>544</v>
      </c>
      <c r="BF17" s="101">
        <f t="shared" si="7"/>
        <v>578.5</v>
      </c>
      <c r="BG17" s="101">
        <f t="shared" si="7"/>
        <v>574</v>
      </c>
      <c r="BH17" s="101">
        <f t="shared" si="7"/>
        <v>599.5</v>
      </c>
      <c r="BI17" s="101">
        <f t="shared" si="7"/>
        <v>624.5</v>
      </c>
      <c r="BJ17" s="101">
        <f t="shared" si="7"/>
        <v>629.5</v>
      </c>
      <c r="BK17" s="101">
        <f t="shared" si="7"/>
        <v>650</v>
      </c>
      <c r="BL17" s="101">
        <f t="shared" si="7"/>
        <v>651</v>
      </c>
      <c r="BM17" s="101">
        <f t="shared" si="7"/>
        <v>690.5</v>
      </c>
      <c r="BN17" s="101">
        <f t="shared" si="7"/>
        <v>726.5</v>
      </c>
      <c r="BO17" s="101">
        <f t="shared" si="7"/>
        <v>752</v>
      </c>
      <c r="BP17" s="101">
        <f t="shared" si="7"/>
        <v>723.5</v>
      </c>
      <c r="BQ17" s="101">
        <f t="shared" si="7"/>
        <v>675</v>
      </c>
      <c r="BR17" s="101"/>
      <c r="BS17" s="101"/>
      <c r="BT17" s="101"/>
      <c r="BU17" s="101">
        <f t="shared" ref="BU17:CC17" si="8">AG18</f>
        <v>600.5</v>
      </c>
      <c r="BV17" s="101">
        <f t="shared" si="8"/>
        <v>464</v>
      </c>
      <c r="BW17" s="101">
        <f t="shared" si="8"/>
        <v>318</v>
      </c>
      <c r="BX17" s="101">
        <f t="shared" si="8"/>
        <v>172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765</v>
      </c>
      <c r="F18" s="149">
        <f t="shared" ref="F18:K18" si="9">C17+D17+E17+F17</f>
        <v>786</v>
      </c>
      <c r="G18" s="149">
        <f t="shared" si="9"/>
        <v>647.5</v>
      </c>
      <c r="H18" s="149">
        <f t="shared" si="9"/>
        <v>624</v>
      </c>
      <c r="I18" s="149">
        <f t="shared" si="9"/>
        <v>602</v>
      </c>
      <c r="J18" s="149">
        <f t="shared" si="9"/>
        <v>602.5</v>
      </c>
      <c r="K18" s="149">
        <f t="shared" si="9"/>
        <v>740</v>
      </c>
      <c r="L18" s="150"/>
      <c r="M18" s="149"/>
      <c r="N18" s="149"/>
      <c r="O18" s="149"/>
      <c r="P18" s="149">
        <f>M17+N17+O17+P17</f>
        <v>544</v>
      </c>
      <c r="Q18" s="149">
        <f t="shared" ref="Q18:AB18" si="10">N17+O17+P17+Q17</f>
        <v>578.5</v>
      </c>
      <c r="R18" s="149">
        <f t="shared" si="10"/>
        <v>574</v>
      </c>
      <c r="S18" s="149">
        <f t="shared" si="10"/>
        <v>599.5</v>
      </c>
      <c r="T18" s="149">
        <f t="shared" si="10"/>
        <v>624.5</v>
      </c>
      <c r="U18" s="149">
        <f t="shared" si="10"/>
        <v>629.5</v>
      </c>
      <c r="V18" s="149">
        <f t="shared" si="10"/>
        <v>650</v>
      </c>
      <c r="W18" s="149">
        <f t="shared" si="10"/>
        <v>651</v>
      </c>
      <c r="X18" s="149">
        <f t="shared" si="10"/>
        <v>690.5</v>
      </c>
      <c r="Y18" s="149">
        <f t="shared" si="10"/>
        <v>726.5</v>
      </c>
      <c r="Z18" s="149">
        <f t="shared" si="10"/>
        <v>752</v>
      </c>
      <c r="AA18" s="149">
        <f t="shared" si="10"/>
        <v>723.5</v>
      </c>
      <c r="AB18" s="149">
        <f t="shared" si="10"/>
        <v>675</v>
      </c>
      <c r="AC18" s="150"/>
      <c r="AD18" s="149"/>
      <c r="AE18" s="149"/>
      <c r="AF18" s="149"/>
      <c r="AG18" s="149">
        <f>AD17+AE17+AF17+AG17</f>
        <v>600.5</v>
      </c>
      <c r="AH18" s="149">
        <f t="shared" ref="AH18:AO18" si="11">AE17+AF17+AG17+AH17</f>
        <v>464</v>
      </c>
      <c r="AI18" s="149">
        <f t="shared" si="11"/>
        <v>318</v>
      </c>
      <c r="AJ18" s="149">
        <f t="shared" si="11"/>
        <v>172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1772.5</v>
      </c>
      <c r="AV18" s="101">
        <f t="shared" si="12"/>
        <v>1735.5</v>
      </c>
      <c r="AW18" s="101">
        <f t="shared" si="12"/>
        <v>1688</v>
      </c>
      <c r="AX18" s="101">
        <f t="shared" si="12"/>
        <v>1712</v>
      </c>
      <c r="AY18" s="101">
        <f t="shared" si="12"/>
        <v>1652.5</v>
      </c>
      <c r="AZ18" s="101">
        <f t="shared" si="12"/>
        <v>1632</v>
      </c>
      <c r="BA18" s="101">
        <f t="shared" si="12"/>
        <v>1608.5</v>
      </c>
      <c r="BB18" s="101"/>
      <c r="BC18" s="101"/>
      <c r="BD18" s="101"/>
      <c r="BE18" s="101">
        <f t="shared" ref="BE18:BQ18" si="13">P26</f>
        <v>1731</v>
      </c>
      <c r="BF18" s="101">
        <f t="shared" si="13"/>
        <v>1868.5</v>
      </c>
      <c r="BG18" s="101">
        <f t="shared" si="13"/>
        <v>1968</v>
      </c>
      <c r="BH18" s="101">
        <f t="shared" si="13"/>
        <v>2020</v>
      </c>
      <c r="BI18" s="101">
        <f t="shared" si="13"/>
        <v>2031</v>
      </c>
      <c r="BJ18" s="101">
        <f t="shared" si="13"/>
        <v>1984</v>
      </c>
      <c r="BK18" s="101">
        <f t="shared" si="13"/>
        <v>1916.5</v>
      </c>
      <c r="BL18" s="101">
        <f t="shared" si="13"/>
        <v>1817</v>
      </c>
      <c r="BM18" s="101">
        <f t="shared" si="13"/>
        <v>1729</v>
      </c>
      <c r="BN18" s="101">
        <f t="shared" si="13"/>
        <v>1685</v>
      </c>
      <c r="BO18" s="101">
        <f t="shared" si="13"/>
        <v>1684</v>
      </c>
      <c r="BP18" s="101">
        <f t="shared" si="13"/>
        <v>1726</v>
      </c>
      <c r="BQ18" s="101">
        <f t="shared" si="13"/>
        <v>1776</v>
      </c>
      <c r="BR18" s="101"/>
      <c r="BS18" s="101"/>
      <c r="BT18" s="101"/>
      <c r="BU18" s="101">
        <f t="shared" ref="BU18:CC18" si="14">AG26</f>
        <v>2176</v>
      </c>
      <c r="BV18" s="101">
        <f t="shared" si="14"/>
        <v>1662</v>
      </c>
      <c r="BW18" s="101">
        <f t="shared" si="14"/>
        <v>1129</v>
      </c>
      <c r="BX18" s="101">
        <f t="shared" si="14"/>
        <v>554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0.20323741007194246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0.7967625899280576</v>
      </c>
      <c r="K19" s="154"/>
      <c r="L19" s="148"/>
      <c r="M19" s="151"/>
      <c r="N19" s="152"/>
      <c r="O19" s="152" t="s">
        <v>106</v>
      </c>
      <c r="P19" s="153">
        <f>DIRECCIONALIDAD!J22/100</f>
        <v>0.27831715210355989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0.72168284789644011</v>
      </c>
      <c r="AA19" s="152"/>
      <c r="AB19" s="154"/>
      <c r="AC19" s="148"/>
      <c r="AD19" s="151"/>
      <c r="AE19" s="152" t="s">
        <v>106</v>
      </c>
      <c r="AF19" s="153">
        <f>DIRECCIONALIDAD!J25/100</f>
        <v>0.24842767295597482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0.75157232704402521</v>
      </c>
      <c r="AP19" s="92"/>
      <c r="AQ19" s="92"/>
      <c r="AR19" s="92"/>
      <c r="AS19" s="92"/>
      <c r="AT19" s="92"/>
      <c r="AU19" s="92">
        <f t="shared" ref="AU19:BA19" si="15">E22</f>
        <v>1466.5</v>
      </c>
      <c r="AV19" s="92">
        <f t="shared" si="15"/>
        <v>1511.5</v>
      </c>
      <c r="AW19" s="92">
        <f t="shared" si="15"/>
        <v>1526</v>
      </c>
      <c r="AX19" s="92">
        <f t="shared" si="15"/>
        <v>1613.5</v>
      </c>
      <c r="AY19" s="92">
        <f t="shared" si="15"/>
        <v>1549.5</v>
      </c>
      <c r="AZ19" s="92">
        <f t="shared" si="15"/>
        <v>1532</v>
      </c>
      <c r="BA19" s="92">
        <f t="shared" si="15"/>
        <v>1492.5</v>
      </c>
      <c r="BB19" s="92"/>
      <c r="BC19" s="92"/>
      <c r="BD19" s="92"/>
      <c r="BE19" s="92">
        <f t="shared" ref="BE19:BQ19" si="16">P22</f>
        <v>1391.5</v>
      </c>
      <c r="BF19" s="92">
        <f t="shared" si="16"/>
        <v>1363</v>
      </c>
      <c r="BG19" s="92">
        <f t="shared" si="16"/>
        <v>1314.5</v>
      </c>
      <c r="BH19" s="92">
        <f t="shared" si="16"/>
        <v>1341</v>
      </c>
      <c r="BI19" s="92">
        <f t="shared" si="16"/>
        <v>1348</v>
      </c>
      <c r="BJ19" s="92">
        <f t="shared" si="16"/>
        <v>1314.5</v>
      </c>
      <c r="BK19" s="92">
        <f t="shared" si="16"/>
        <v>1299.5</v>
      </c>
      <c r="BL19" s="92">
        <f t="shared" si="16"/>
        <v>1246.5</v>
      </c>
      <c r="BM19" s="92">
        <f t="shared" si="16"/>
        <v>1264</v>
      </c>
      <c r="BN19" s="92">
        <f t="shared" si="16"/>
        <v>1330</v>
      </c>
      <c r="BO19" s="92">
        <f t="shared" si="16"/>
        <v>1415</v>
      </c>
      <c r="BP19" s="92">
        <f t="shared" si="16"/>
        <v>1493.5</v>
      </c>
      <c r="BQ19" s="92">
        <f t="shared" si="16"/>
        <v>1520.5</v>
      </c>
      <c r="BR19" s="92"/>
      <c r="BS19" s="92"/>
      <c r="BT19" s="92"/>
      <c r="BU19" s="92">
        <f t="shared" ref="BU19:CC19" si="17">AG22</f>
        <v>1655</v>
      </c>
      <c r="BV19" s="92">
        <f t="shared" si="17"/>
        <v>1204</v>
      </c>
      <c r="BW19" s="92">
        <f t="shared" si="17"/>
        <v>775.5</v>
      </c>
      <c r="BX19" s="92">
        <f t="shared" si="17"/>
        <v>372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4004</v>
      </c>
      <c r="AV20" s="92">
        <f t="shared" si="18"/>
        <v>4033</v>
      </c>
      <c r="AW20" s="92">
        <f t="shared" si="18"/>
        <v>3861.5</v>
      </c>
      <c r="AX20" s="92">
        <f t="shared" si="18"/>
        <v>3949.5</v>
      </c>
      <c r="AY20" s="92">
        <f t="shared" si="18"/>
        <v>3804</v>
      </c>
      <c r="AZ20" s="92">
        <f t="shared" si="18"/>
        <v>3766.5</v>
      </c>
      <c r="BA20" s="92">
        <f t="shared" si="18"/>
        <v>3841</v>
      </c>
      <c r="BB20" s="92"/>
      <c r="BC20" s="92"/>
      <c r="BD20" s="92"/>
      <c r="BE20" s="92">
        <f t="shared" ref="BE20:BQ20" si="19">P30</f>
        <v>3666.5</v>
      </c>
      <c r="BF20" s="92">
        <f t="shared" si="19"/>
        <v>3810</v>
      </c>
      <c r="BG20" s="92">
        <f t="shared" si="19"/>
        <v>3856.5</v>
      </c>
      <c r="BH20" s="92">
        <f t="shared" si="19"/>
        <v>3960.5</v>
      </c>
      <c r="BI20" s="92">
        <f t="shared" si="19"/>
        <v>4003.5</v>
      </c>
      <c r="BJ20" s="92">
        <f t="shared" si="19"/>
        <v>3928</v>
      </c>
      <c r="BK20" s="92">
        <f t="shared" si="19"/>
        <v>3866</v>
      </c>
      <c r="BL20" s="92">
        <f t="shared" si="19"/>
        <v>3714.5</v>
      </c>
      <c r="BM20" s="92">
        <f t="shared" si="19"/>
        <v>3683.5</v>
      </c>
      <c r="BN20" s="92">
        <f t="shared" si="19"/>
        <v>3741.5</v>
      </c>
      <c r="BO20" s="92">
        <f t="shared" si="19"/>
        <v>3851</v>
      </c>
      <c r="BP20" s="92">
        <f t="shared" si="19"/>
        <v>3943</v>
      </c>
      <c r="BQ20" s="92">
        <f t="shared" si="19"/>
        <v>3971.5</v>
      </c>
      <c r="BR20" s="92"/>
      <c r="BS20" s="92"/>
      <c r="BT20" s="92"/>
      <c r="BU20" s="92">
        <f t="shared" ref="BU20:CC20" si="20">AG30</f>
        <v>4431.5</v>
      </c>
      <c r="BV20" s="92">
        <f t="shared" si="20"/>
        <v>3330</v>
      </c>
      <c r="BW20" s="92">
        <f t="shared" si="20"/>
        <v>2222.5</v>
      </c>
      <c r="BX20" s="92">
        <f t="shared" si="20"/>
        <v>1098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103</v>
      </c>
      <c r="B21" s="149">
        <f>'G-3'!F10</f>
        <v>344</v>
      </c>
      <c r="C21" s="149">
        <f>'G-3'!F11</f>
        <v>385</v>
      </c>
      <c r="D21" s="149">
        <f>'G-3'!F12</f>
        <v>336</v>
      </c>
      <c r="E21" s="149">
        <f>'G-3'!F13</f>
        <v>401.5</v>
      </c>
      <c r="F21" s="149">
        <f>'G-3'!F14</f>
        <v>389</v>
      </c>
      <c r="G21" s="149">
        <f>'G-3'!F15</f>
        <v>399.5</v>
      </c>
      <c r="H21" s="149">
        <f>'G-3'!F16</f>
        <v>423.5</v>
      </c>
      <c r="I21" s="149">
        <f>'G-3'!F17</f>
        <v>337.5</v>
      </c>
      <c r="J21" s="149">
        <f>'G-3'!F18</f>
        <v>371.5</v>
      </c>
      <c r="K21" s="149">
        <f>'G-3'!F19</f>
        <v>360</v>
      </c>
      <c r="L21" s="150"/>
      <c r="M21" s="149">
        <f>'G-3'!F20</f>
        <v>364</v>
      </c>
      <c r="N21" s="149">
        <f>'G-3'!F21</f>
        <v>372</v>
      </c>
      <c r="O21" s="149">
        <f>'G-3'!F22</f>
        <v>336</v>
      </c>
      <c r="P21" s="149">
        <f>'G-3'!M10</f>
        <v>319.5</v>
      </c>
      <c r="Q21" s="149">
        <f>'G-3'!M11</f>
        <v>335.5</v>
      </c>
      <c r="R21" s="149">
        <f>'G-3'!M12</f>
        <v>323.5</v>
      </c>
      <c r="S21" s="149">
        <f>'G-3'!M13</f>
        <v>362.5</v>
      </c>
      <c r="T21" s="149">
        <f>'G-3'!M14</f>
        <v>326.5</v>
      </c>
      <c r="U21" s="149">
        <f>'G-3'!M15</f>
        <v>302</v>
      </c>
      <c r="V21" s="149">
        <f>'G-3'!M16</f>
        <v>308.5</v>
      </c>
      <c r="W21" s="149">
        <f>'G-3'!M17</f>
        <v>309.5</v>
      </c>
      <c r="X21" s="149">
        <f>'G-3'!M18</f>
        <v>344</v>
      </c>
      <c r="Y21" s="149">
        <f>'G-3'!M19</f>
        <v>368</v>
      </c>
      <c r="Z21" s="149">
        <f>'G-3'!M20</f>
        <v>393.5</v>
      </c>
      <c r="AA21" s="149">
        <f>'G-3'!M21</f>
        <v>388</v>
      </c>
      <c r="AB21" s="149">
        <f>'G-3'!M22</f>
        <v>371</v>
      </c>
      <c r="AC21" s="150"/>
      <c r="AD21" s="149">
        <f>'G-3'!T10</f>
        <v>451</v>
      </c>
      <c r="AE21" s="149">
        <f>'G-3'!T11</f>
        <v>428.5</v>
      </c>
      <c r="AF21" s="149">
        <f>'G-3'!T12</f>
        <v>403.5</v>
      </c>
      <c r="AG21" s="149">
        <f>'G-3'!T13</f>
        <v>372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1466.5</v>
      </c>
      <c r="F22" s="149">
        <f t="shared" ref="F22:K22" si="21">C21+D21+E21+F21</f>
        <v>1511.5</v>
      </c>
      <c r="G22" s="149">
        <f t="shared" si="21"/>
        <v>1526</v>
      </c>
      <c r="H22" s="149">
        <f t="shared" si="21"/>
        <v>1613.5</v>
      </c>
      <c r="I22" s="149">
        <f t="shared" si="21"/>
        <v>1549.5</v>
      </c>
      <c r="J22" s="149">
        <f t="shared" si="21"/>
        <v>1532</v>
      </c>
      <c r="K22" s="149">
        <f t="shared" si="21"/>
        <v>1492.5</v>
      </c>
      <c r="L22" s="150"/>
      <c r="M22" s="149"/>
      <c r="N22" s="149"/>
      <c r="O22" s="149"/>
      <c r="P22" s="149">
        <f>M21+N21+O21+P21</f>
        <v>1391.5</v>
      </c>
      <c r="Q22" s="149">
        <f t="shared" ref="Q22:AB22" si="22">N21+O21+P21+Q21</f>
        <v>1363</v>
      </c>
      <c r="R22" s="149">
        <f t="shared" si="22"/>
        <v>1314.5</v>
      </c>
      <c r="S22" s="149">
        <f t="shared" si="22"/>
        <v>1341</v>
      </c>
      <c r="T22" s="149">
        <f t="shared" si="22"/>
        <v>1348</v>
      </c>
      <c r="U22" s="149">
        <f t="shared" si="22"/>
        <v>1314.5</v>
      </c>
      <c r="V22" s="149">
        <f t="shared" si="22"/>
        <v>1299.5</v>
      </c>
      <c r="W22" s="149">
        <f t="shared" si="22"/>
        <v>1246.5</v>
      </c>
      <c r="X22" s="149">
        <f t="shared" si="22"/>
        <v>1264</v>
      </c>
      <c r="Y22" s="149">
        <f t="shared" si="22"/>
        <v>1330</v>
      </c>
      <c r="Z22" s="149">
        <f t="shared" si="22"/>
        <v>1415</v>
      </c>
      <c r="AA22" s="149">
        <f t="shared" si="22"/>
        <v>1493.5</v>
      </c>
      <c r="AB22" s="149">
        <f t="shared" si="22"/>
        <v>1520.5</v>
      </c>
      <c r="AC22" s="150"/>
      <c r="AD22" s="149"/>
      <c r="AE22" s="149"/>
      <c r="AF22" s="149"/>
      <c r="AG22" s="149">
        <f>AD21+AE21+AF21+AG21</f>
        <v>1655</v>
      </c>
      <c r="AH22" s="149">
        <f t="shared" ref="AH22:AO22" si="23">AE21+AF21+AG21+AH21</f>
        <v>1204</v>
      </c>
      <c r="AI22" s="149">
        <f t="shared" si="23"/>
        <v>775.5</v>
      </c>
      <c r="AJ22" s="149">
        <f t="shared" si="23"/>
        <v>372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458</v>
      </c>
      <c r="C25" s="149">
        <f>'G-4'!F11</f>
        <v>464</v>
      </c>
      <c r="D25" s="149">
        <f>'G-4'!F12</f>
        <v>427</v>
      </c>
      <c r="E25" s="149">
        <f>'G-4'!F13</f>
        <v>423.5</v>
      </c>
      <c r="F25" s="149">
        <f>'G-4'!F14</f>
        <v>421</v>
      </c>
      <c r="G25" s="149">
        <f>'G-4'!F15</f>
        <v>416.5</v>
      </c>
      <c r="H25" s="149">
        <f>'G-4'!F16</f>
        <v>451</v>
      </c>
      <c r="I25" s="149">
        <f>'G-4'!F17</f>
        <v>364</v>
      </c>
      <c r="J25" s="149">
        <f>'G-4'!F18</f>
        <v>400.5</v>
      </c>
      <c r="K25" s="149">
        <f>'G-4'!F19</f>
        <v>393</v>
      </c>
      <c r="L25" s="150"/>
      <c r="M25" s="149">
        <f>'G-4'!F20</f>
        <v>395</v>
      </c>
      <c r="N25" s="149">
        <f>'G-4'!F21</f>
        <v>392</v>
      </c>
      <c r="O25" s="149">
        <f>'G-4'!F22</f>
        <v>459.5</v>
      </c>
      <c r="P25" s="149">
        <f>'G-4'!M10</f>
        <v>484.5</v>
      </c>
      <c r="Q25" s="149">
        <f>'G-4'!M11</f>
        <v>532.5</v>
      </c>
      <c r="R25" s="149">
        <f>'G-4'!M12</f>
        <v>491.5</v>
      </c>
      <c r="S25" s="149">
        <f>'G-4'!M13</f>
        <v>511.5</v>
      </c>
      <c r="T25" s="149">
        <f>'G-4'!M14</f>
        <v>495.5</v>
      </c>
      <c r="U25" s="149">
        <f>'G-4'!M15</f>
        <v>485.5</v>
      </c>
      <c r="V25" s="149">
        <f>'G-4'!M16</f>
        <v>424</v>
      </c>
      <c r="W25" s="149">
        <f>'G-4'!M17</f>
        <v>412</v>
      </c>
      <c r="X25" s="149">
        <f>'G-4'!M18</f>
        <v>407.5</v>
      </c>
      <c r="Y25" s="149">
        <f>'G-4'!M19</f>
        <v>441.5</v>
      </c>
      <c r="Z25" s="149">
        <f>'G-4'!M20</f>
        <v>423</v>
      </c>
      <c r="AA25" s="149">
        <f>'G-4'!M21</f>
        <v>454</v>
      </c>
      <c r="AB25" s="149">
        <f>'G-4'!M22</f>
        <v>457.5</v>
      </c>
      <c r="AC25" s="150"/>
      <c r="AD25" s="149">
        <f>'G-4'!T10</f>
        <v>514</v>
      </c>
      <c r="AE25" s="149">
        <f>'G-4'!T11</f>
        <v>533</v>
      </c>
      <c r="AF25" s="149">
        <f>'G-4'!T12</f>
        <v>575</v>
      </c>
      <c r="AG25" s="149">
        <f>'G-4'!T13</f>
        <v>554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1772.5</v>
      </c>
      <c r="F26" s="149">
        <f t="shared" ref="F26:K26" si="24">C25+D25+E25+F25</f>
        <v>1735.5</v>
      </c>
      <c r="G26" s="149">
        <f t="shared" si="24"/>
        <v>1688</v>
      </c>
      <c r="H26" s="149">
        <f t="shared" si="24"/>
        <v>1712</v>
      </c>
      <c r="I26" s="149">
        <f t="shared" si="24"/>
        <v>1652.5</v>
      </c>
      <c r="J26" s="149">
        <f t="shared" si="24"/>
        <v>1632</v>
      </c>
      <c r="K26" s="149">
        <f t="shared" si="24"/>
        <v>1608.5</v>
      </c>
      <c r="L26" s="150"/>
      <c r="M26" s="149"/>
      <c r="N26" s="149"/>
      <c r="O26" s="149"/>
      <c r="P26" s="149">
        <f>M25+N25+O25+P25</f>
        <v>1731</v>
      </c>
      <c r="Q26" s="149">
        <f t="shared" ref="Q26:AB26" si="25">N25+O25+P25+Q25</f>
        <v>1868.5</v>
      </c>
      <c r="R26" s="149">
        <f t="shared" si="25"/>
        <v>1968</v>
      </c>
      <c r="S26" s="149">
        <f t="shared" si="25"/>
        <v>2020</v>
      </c>
      <c r="T26" s="149">
        <f t="shared" si="25"/>
        <v>2031</v>
      </c>
      <c r="U26" s="149">
        <f t="shared" si="25"/>
        <v>1984</v>
      </c>
      <c r="V26" s="149">
        <f t="shared" si="25"/>
        <v>1916.5</v>
      </c>
      <c r="W26" s="149">
        <f t="shared" si="25"/>
        <v>1817</v>
      </c>
      <c r="X26" s="149">
        <f t="shared" si="25"/>
        <v>1729</v>
      </c>
      <c r="Y26" s="149">
        <f t="shared" si="25"/>
        <v>1685</v>
      </c>
      <c r="Z26" s="149">
        <f t="shared" si="25"/>
        <v>1684</v>
      </c>
      <c r="AA26" s="149">
        <f t="shared" si="25"/>
        <v>1726</v>
      </c>
      <c r="AB26" s="149">
        <f t="shared" si="25"/>
        <v>1776</v>
      </c>
      <c r="AC26" s="150"/>
      <c r="AD26" s="149"/>
      <c r="AE26" s="149"/>
      <c r="AF26" s="149"/>
      <c r="AG26" s="149">
        <f>AD25+AE25+AF25+AG25</f>
        <v>2176</v>
      </c>
      <c r="AH26" s="149">
        <f t="shared" ref="AH26:AO26" si="26">AE25+AF25+AG25+AH25</f>
        <v>1662</v>
      </c>
      <c r="AI26" s="149">
        <f t="shared" si="26"/>
        <v>1129</v>
      </c>
      <c r="AJ26" s="149">
        <f t="shared" si="26"/>
        <v>554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1</v>
      </c>
      <c r="H27" s="152"/>
      <c r="I27" s="152" t="s">
        <v>108</v>
      </c>
      <c r="J27" s="153">
        <f>DIRECCIONALIDAD!J39/100</f>
        <v>0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1</v>
      </c>
      <c r="V27" s="152"/>
      <c r="W27" s="152"/>
      <c r="X27" s="152"/>
      <c r="Y27" s="152" t="s">
        <v>108</v>
      </c>
      <c r="Z27" s="153">
        <f>DIRECCIONALIDAD!J42/100</f>
        <v>0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1</v>
      </c>
      <c r="AL27" s="152"/>
      <c r="AM27" s="152"/>
      <c r="AN27" s="152" t="s">
        <v>108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965</v>
      </c>
      <c r="C29" s="149">
        <f t="shared" ref="C29:K29" si="27">C13+C17+C21+C25</f>
        <v>1032.5</v>
      </c>
      <c r="D29" s="149">
        <f t="shared" si="27"/>
        <v>992</v>
      </c>
      <c r="E29" s="149">
        <f t="shared" si="27"/>
        <v>1014.5</v>
      </c>
      <c r="F29" s="149">
        <f t="shared" si="27"/>
        <v>994</v>
      </c>
      <c r="G29" s="149">
        <f t="shared" si="27"/>
        <v>861</v>
      </c>
      <c r="H29" s="149">
        <f t="shared" si="27"/>
        <v>1080</v>
      </c>
      <c r="I29" s="149">
        <f t="shared" si="27"/>
        <v>869</v>
      </c>
      <c r="J29" s="149">
        <f t="shared" si="27"/>
        <v>956.5</v>
      </c>
      <c r="K29" s="149">
        <f t="shared" si="27"/>
        <v>935.5</v>
      </c>
      <c r="L29" s="150"/>
      <c r="M29" s="149">
        <f>M13+M17+M21+M25</f>
        <v>876.5</v>
      </c>
      <c r="N29" s="149">
        <f t="shared" ref="N29:AB29" si="28">N13+N17+N21+N25</f>
        <v>895.5</v>
      </c>
      <c r="O29" s="149">
        <f t="shared" si="28"/>
        <v>949</v>
      </c>
      <c r="P29" s="149">
        <f t="shared" si="28"/>
        <v>945.5</v>
      </c>
      <c r="Q29" s="149">
        <f t="shared" si="28"/>
        <v>1020</v>
      </c>
      <c r="R29" s="149">
        <f t="shared" si="28"/>
        <v>942</v>
      </c>
      <c r="S29" s="149">
        <f t="shared" si="28"/>
        <v>1053</v>
      </c>
      <c r="T29" s="149">
        <f t="shared" si="28"/>
        <v>988.5</v>
      </c>
      <c r="U29" s="149">
        <f t="shared" si="28"/>
        <v>944.5</v>
      </c>
      <c r="V29" s="149">
        <f t="shared" si="28"/>
        <v>880</v>
      </c>
      <c r="W29" s="149">
        <f t="shared" si="28"/>
        <v>901.5</v>
      </c>
      <c r="X29" s="149">
        <f t="shared" si="28"/>
        <v>957.5</v>
      </c>
      <c r="Y29" s="149">
        <f t="shared" si="28"/>
        <v>1002.5</v>
      </c>
      <c r="Z29" s="149">
        <f t="shared" si="28"/>
        <v>989.5</v>
      </c>
      <c r="AA29" s="149">
        <f t="shared" si="28"/>
        <v>993.5</v>
      </c>
      <c r="AB29" s="149">
        <f t="shared" si="28"/>
        <v>986</v>
      </c>
      <c r="AC29" s="150"/>
      <c r="AD29" s="149">
        <f>AD13+AD17+AD21+AD25</f>
        <v>1101.5</v>
      </c>
      <c r="AE29" s="149">
        <f t="shared" ref="AE29:AO29" si="29">AE13+AE17+AE21+AE25</f>
        <v>1107.5</v>
      </c>
      <c r="AF29" s="149">
        <f t="shared" si="29"/>
        <v>1124.5</v>
      </c>
      <c r="AG29" s="149">
        <f t="shared" si="29"/>
        <v>1098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4004</v>
      </c>
      <c r="F30" s="149">
        <f t="shared" ref="F30:K30" si="30">C29+D29+E29+F29</f>
        <v>4033</v>
      </c>
      <c r="G30" s="149">
        <f t="shared" si="30"/>
        <v>3861.5</v>
      </c>
      <c r="H30" s="149">
        <f t="shared" si="30"/>
        <v>3949.5</v>
      </c>
      <c r="I30" s="149">
        <f t="shared" si="30"/>
        <v>3804</v>
      </c>
      <c r="J30" s="149">
        <f t="shared" si="30"/>
        <v>3766.5</v>
      </c>
      <c r="K30" s="149">
        <f t="shared" si="30"/>
        <v>3841</v>
      </c>
      <c r="L30" s="150"/>
      <c r="M30" s="149"/>
      <c r="N30" s="149"/>
      <c r="O30" s="149"/>
      <c r="P30" s="149">
        <f>M29+N29+O29+P29</f>
        <v>3666.5</v>
      </c>
      <c r="Q30" s="149">
        <f t="shared" ref="Q30:AB30" si="31">N29+O29+P29+Q29</f>
        <v>3810</v>
      </c>
      <c r="R30" s="149">
        <f t="shared" si="31"/>
        <v>3856.5</v>
      </c>
      <c r="S30" s="149">
        <f t="shared" si="31"/>
        <v>3960.5</v>
      </c>
      <c r="T30" s="149">
        <f t="shared" si="31"/>
        <v>4003.5</v>
      </c>
      <c r="U30" s="149">
        <f t="shared" si="31"/>
        <v>3928</v>
      </c>
      <c r="V30" s="149">
        <f t="shared" si="31"/>
        <v>3866</v>
      </c>
      <c r="W30" s="149">
        <f t="shared" si="31"/>
        <v>3714.5</v>
      </c>
      <c r="X30" s="149">
        <f t="shared" si="31"/>
        <v>3683.5</v>
      </c>
      <c r="Y30" s="149">
        <f t="shared" si="31"/>
        <v>3741.5</v>
      </c>
      <c r="Z30" s="149">
        <f t="shared" si="31"/>
        <v>3851</v>
      </c>
      <c r="AA30" s="149">
        <f t="shared" si="31"/>
        <v>3943</v>
      </c>
      <c r="AB30" s="149">
        <f t="shared" si="31"/>
        <v>3971.5</v>
      </c>
      <c r="AC30" s="150"/>
      <c r="AD30" s="149"/>
      <c r="AE30" s="149"/>
      <c r="AF30" s="149"/>
      <c r="AG30" s="149">
        <f>AD29+AE29+AF29+AG29</f>
        <v>4431.5</v>
      </c>
      <c r="AH30" s="149">
        <f t="shared" ref="AH30:AO30" si="32">AE29+AF29+AG29+AH29</f>
        <v>3330</v>
      </c>
      <c r="AI30" s="149">
        <f t="shared" si="32"/>
        <v>2222.5</v>
      </c>
      <c r="AJ30" s="149">
        <f t="shared" si="32"/>
        <v>1098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2009-04-23T22:07:27Z</cp:lastPrinted>
  <dcterms:created xsi:type="dcterms:W3CDTF">1998-04-02T13:38:56Z</dcterms:created>
  <dcterms:modified xsi:type="dcterms:W3CDTF">2020-10-17T16:23:24Z</dcterms:modified>
</cp:coreProperties>
</file>