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1"/>
  <workbookPr autoCompressPictures="0"/>
  <mc:AlternateContent xmlns:mc="http://schemas.openxmlformats.org/markup-compatibility/2006">
    <mc:Choice Requires="x15">
      <x15ac:absPath xmlns:x15ac="http://schemas.microsoft.com/office/spreadsheetml/2010/11/ac" url="/Users/jaimecharris/Desktop/ SGA 2019/6 PLANIFICACION/6.1.2 Aspectos ambientales /"/>
    </mc:Choice>
  </mc:AlternateContent>
  <xr:revisionPtr revIDLastSave="0" documentId="13_ncr:1_{1B4E8C46-F847-8641-9C8B-F01AFCB16C3C}" xr6:coauthVersionLast="36" xr6:coauthVersionMax="36" xr10:uidLastSave="{00000000-0000-0000-0000-000000000000}"/>
  <bookViews>
    <workbookView xWindow="0" yWindow="460" windowWidth="28800" windowHeight="16100" tabRatio="578" activeTab="1" xr2:uid="{00000000-000D-0000-FFFF-FFFF00000000}"/>
  </bookViews>
  <sheets>
    <sheet name="INSTRUCTIVO" sheetId="4" r:id="rId1"/>
    <sheet name=" Matriz ASPECTOS E IMPACTOS" sheetId="3" r:id="rId2"/>
    <sheet name="FORMULAS" sheetId="1" r:id="rId3"/>
  </sheets>
  <definedNames>
    <definedName name="_xlnm._FilterDatabase" localSheetId="1" hidden="1">' Matriz ASPECTOS E IMPACTOS'!$B$1:$AC$53</definedName>
    <definedName name="_xlnm._FilterDatabase" localSheetId="2" hidden="1">FORMULAS!$C$7:$AC$46</definedName>
  </definedNames>
  <calcPr calcId="181029"/>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V17" i="3" l="1"/>
  <c r="R17" i="3"/>
  <c r="O17" i="3"/>
  <c r="X23" i="3"/>
  <c r="O23" i="3"/>
  <c r="R23" i="3"/>
  <c r="V23" i="3"/>
  <c r="O22" i="3"/>
  <c r="R22" i="3"/>
  <c r="V22" i="3"/>
  <c r="O18" i="3"/>
  <c r="R18" i="3"/>
  <c r="V18" i="3"/>
  <c r="O20" i="3"/>
  <c r="R20" i="3"/>
  <c r="V20" i="3"/>
  <c r="O21" i="3"/>
  <c r="R21" i="3"/>
  <c r="V21" i="3"/>
  <c r="O10" i="3"/>
  <c r="X10" i="3" s="1"/>
  <c r="R10" i="3"/>
  <c r="V10" i="3"/>
  <c r="X17" i="3" l="1"/>
  <c r="Y17" i="3" s="1"/>
  <c r="X18" i="3"/>
  <c r="X22" i="3"/>
  <c r="Y10" i="3"/>
  <c r="X21" i="3"/>
  <c r="X20" i="3"/>
  <c r="V29" i="3"/>
  <c r="R29" i="3"/>
  <c r="O29" i="3"/>
  <c r="V28" i="3"/>
  <c r="R28" i="3"/>
  <c r="O28" i="3"/>
  <c r="X29" i="3" l="1"/>
  <c r="X28" i="3"/>
  <c r="V27" i="3"/>
  <c r="R27" i="3"/>
  <c r="O27" i="3"/>
  <c r="V30" i="3"/>
  <c r="R30" i="3"/>
  <c r="O30" i="3"/>
  <c r="X27" i="3" l="1"/>
  <c r="X30" i="3"/>
  <c r="V26" i="3"/>
  <c r="R26" i="3"/>
  <c r="O26" i="3"/>
  <c r="X26" i="3" l="1"/>
  <c r="V23" i="1" l="1"/>
  <c r="R23" i="1"/>
  <c r="O23" i="1"/>
  <c r="X23" i="1" l="1"/>
  <c r="V20" i="1"/>
  <c r="R20" i="1"/>
  <c r="O20" i="1"/>
  <c r="V19" i="1"/>
  <c r="R19" i="1"/>
  <c r="O19" i="1"/>
  <c r="V18" i="1"/>
  <c r="R18" i="1"/>
  <c r="O18" i="1"/>
  <c r="X18" i="1" s="1"/>
  <c r="Y18" i="1" s="1"/>
  <c r="X20" i="1" l="1"/>
  <c r="Y20" i="1" s="1"/>
  <c r="X19" i="1"/>
  <c r="Y19" i="1" s="1"/>
  <c r="V22" i="1"/>
  <c r="R22" i="1"/>
  <c r="O22" i="1"/>
  <c r="X22" i="1" l="1"/>
  <c r="V25" i="3"/>
  <c r="R25" i="3"/>
  <c r="O25" i="3"/>
  <c r="V24" i="3"/>
  <c r="R24" i="3"/>
  <c r="O24" i="3"/>
  <c r="V21" i="1"/>
  <c r="R21" i="1"/>
  <c r="O21" i="1"/>
  <c r="V16" i="3"/>
  <c r="R16" i="3"/>
  <c r="O16" i="3"/>
  <c r="V17" i="1"/>
  <c r="R17" i="1"/>
  <c r="O17" i="1"/>
  <c r="V15" i="3"/>
  <c r="R15" i="3"/>
  <c r="O15" i="3"/>
  <c r="V16" i="1"/>
  <c r="R16" i="1"/>
  <c r="O16" i="1"/>
  <c r="V9" i="3"/>
  <c r="R9" i="3"/>
  <c r="O9" i="3"/>
  <c r="V11" i="3"/>
  <c r="R11" i="3"/>
  <c r="O11" i="3"/>
  <c r="O14" i="1"/>
  <c r="R14" i="1"/>
  <c r="V8" i="3"/>
  <c r="R8" i="3"/>
  <c r="O8" i="3"/>
  <c r="X24" i="3" l="1"/>
  <c r="X9" i="3"/>
  <c r="X16" i="3"/>
  <c r="Y16" i="3" s="1"/>
  <c r="Y9" i="3"/>
  <c r="X8" i="3"/>
  <c r="Y8" i="3" s="1"/>
  <c r="X15" i="3"/>
  <c r="Y15" i="3" s="1"/>
  <c r="X21" i="1"/>
  <c r="Y21" i="1" s="1"/>
  <c r="X16" i="1"/>
  <c r="Y16" i="1" s="1"/>
  <c r="X25" i="3"/>
  <c r="X17" i="1"/>
  <c r="Y17" i="1" s="1"/>
  <c r="Y24" i="3"/>
  <c r="X11" i="3"/>
  <c r="Y11" i="3" s="1"/>
  <c r="O12" i="1"/>
  <c r="R12" i="1"/>
  <c r="V12" i="1"/>
  <c r="O13" i="1"/>
  <c r="R13" i="1"/>
  <c r="V13" i="1"/>
  <c r="V14" i="1"/>
  <c r="O15" i="1"/>
  <c r="R15" i="1"/>
  <c r="V15" i="1"/>
  <c r="V11" i="1"/>
  <c r="X15" i="1" l="1"/>
  <c r="X12" i="1"/>
  <c r="Y12" i="1" s="1"/>
  <c r="X14" i="1"/>
  <c r="Y14" i="1" s="1"/>
  <c r="X13" i="1"/>
  <c r="Y13" i="1" s="1"/>
  <c r="R11" i="1"/>
  <c r="O11" i="1"/>
  <c r="X11" i="1" l="1"/>
  <c r="Y1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Microsoft Office</author>
    <author>WINXP</author>
    <author>Geoambiental</author>
  </authors>
  <commentList>
    <comment ref="P6" authorId="0" shapeId="0" xr:uid="{2820B928-12B8-1548-B6E5-C5B9136BC27B}">
      <text>
        <r>
          <rPr>
            <b/>
            <sz val="10"/>
            <color rgb="FF000000"/>
            <rFont val="Tahoma"/>
            <family val="2"/>
          </rPr>
          <t xml:space="preserve">
</t>
        </r>
        <r>
          <rPr>
            <sz val="10"/>
            <color rgb="FF000000"/>
            <rFont val="Times New Roman"/>
            <family val="18"/>
          </rPr>
          <t xml:space="preserve">El Criterio </t>
        </r>
        <r>
          <rPr>
            <b/>
            <sz val="10"/>
            <color rgb="FF000000"/>
            <rFont val="Times New Roman"/>
            <family val="18"/>
          </rPr>
          <t xml:space="preserve">PI </t>
        </r>
        <r>
          <rPr>
            <sz val="10"/>
            <color rgb="FF000000"/>
            <rFont val="Times New Roman"/>
            <family val="18"/>
          </rPr>
          <t xml:space="preserve">hace referencia a comunidad, proveedores, contratistas , aliados estrategicos 
</t>
        </r>
      </text>
    </comment>
    <comment ref="X6" authorId="0" shapeId="0" xr:uid="{B868409F-772B-ED40-9283-0B3B0BCBDF07}">
      <text>
        <r>
          <rPr>
            <sz val="10"/>
            <color rgb="FF000000"/>
            <rFont val="Calibri"/>
            <family val="2"/>
          </rPr>
          <t xml:space="preserve"> </t>
        </r>
        <r>
          <rPr>
            <sz val="10"/>
            <color rgb="FF000000"/>
            <rFont val="Times New Roman"/>
            <family val="18"/>
          </rPr>
          <t xml:space="preserve">Una vez realizados los cálculos anteriores se procede a determinar la “El nivel de significancia total del aspecto” de acuerdo al siguiente cálculo: 
</t>
        </r>
        <r>
          <rPr>
            <b/>
            <i/>
            <sz val="10"/>
            <color rgb="FF000000"/>
            <rFont val="Times New Roman"/>
            <family val="18"/>
          </rPr>
          <t>Total Significación = (Criterio Legal*0.45) + (Criterio Impacto Ambiental*0.45) + (Criterio Partes Interesadas*0.1)</t>
        </r>
      </text>
    </comment>
    <comment ref="Z6" authorId="0" shapeId="0" xr:uid="{0C5191F9-605A-924A-8EB6-C881311FE08E}">
      <text>
        <r>
          <rPr>
            <sz val="10"/>
            <color rgb="FF000000"/>
            <rFont val="Times New Roman"/>
            <family val="18"/>
          </rPr>
          <t xml:space="preserve">Al hacer el ACV  considerando la extracción de materias primas, la producción , el uso, el transporte y la disposición final.
</t>
        </r>
      </text>
    </comment>
    <comment ref="M7" authorId="1" shapeId="0" xr:uid="{12A76C20-56B2-7740-B1ED-2F50EB1A1886}">
      <text>
        <r>
          <rPr>
            <sz val="8"/>
            <color rgb="FF000000"/>
            <rFont val="Tahoma"/>
            <family val="2"/>
          </rPr>
          <t xml:space="preserve">  </t>
        </r>
        <r>
          <rPr>
            <sz val="8"/>
            <color rgb="FF000000"/>
            <rFont val="Calibri"/>
            <family val="2"/>
          </rPr>
          <t>“</t>
        </r>
        <r>
          <rPr>
            <sz val="12"/>
            <color rgb="FF000000"/>
            <rFont val="Times New Roman"/>
            <family val="18"/>
          </rPr>
          <t xml:space="preserve">Existencia” hace referencia a la normatividad disponible vigente referente al impacto.
</t>
        </r>
        <r>
          <rPr>
            <sz val="12"/>
            <color rgb="FF000000"/>
            <rFont val="Times New Roman"/>
            <family val="18"/>
          </rPr>
          <t xml:space="preserve">
</t>
        </r>
        <r>
          <rPr>
            <sz val="12"/>
            <color rgb="FF000000"/>
            <rFont val="Times New Roman"/>
            <family val="18"/>
          </rPr>
          <t xml:space="preserve">* Existe legislación y esta reglamentada  = 10
</t>
        </r>
        <r>
          <rPr>
            <sz val="12"/>
            <color rgb="FF000000"/>
            <rFont val="Times New Roman"/>
            <family val="18"/>
          </rPr>
          <t xml:space="preserve">* Existe legislación y no esta reglamentada = 5
</t>
        </r>
        <r>
          <rPr>
            <sz val="12"/>
            <color rgb="FF000000"/>
            <rFont val="Times New Roman"/>
            <family val="18"/>
          </rPr>
          <t xml:space="preserve">
</t>
        </r>
        <r>
          <rPr>
            <sz val="12"/>
            <color rgb="FF000000"/>
            <rFont val="Times New Roman"/>
            <family val="18"/>
          </rPr>
          <t>* No existe legislación = 1</t>
        </r>
      </text>
    </comment>
    <comment ref="N7" authorId="1" shapeId="0" xr:uid="{9458DBA2-1132-464A-BB46-E560DB8A23C7}">
      <text>
        <r>
          <rPr>
            <sz val="8"/>
            <color rgb="FF000000"/>
            <rFont val="Tahoma"/>
            <family val="2"/>
          </rPr>
          <t xml:space="preserve">
</t>
        </r>
        <r>
          <rPr>
            <sz val="10"/>
            <color rgb="FF000000"/>
            <rFont val="Times New Roman"/>
            <family val="18"/>
          </rPr>
          <t xml:space="preserve">En el criterio “Cumplimiento” se valora que cumpla con la normatividad identificada.
</t>
        </r>
        <r>
          <rPr>
            <sz val="10"/>
            <color rgb="FF000000"/>
            <rFont val="Times New Roman"/>
            <family val="18"/>
          </rPr>
          <t xml:space="preserve">
</t>
        </r>
        <r>
          <rPr>
            <sz val="8"/>
            <color rgb="FF000000"/>
            <rFont val="Tahoma"/>
            <family val="2"/>
          </rPr>
          <t xml:space="preserve">* </t>
        </r>
        <r>
          <rPr>
            <sz val="10"/>
            <color rgb="FF000000"/>
            <rFont val="Times New Roman"/>
            <family val="18"/>
          </rPr>
          <t xml:space="preserve">No se cumple con la Legislación= 10
</t>
        </r>
        <r>
          <rPr>
            <sz val="10"/>
            <color rgb="FF000000"/>
            <rFont val="Times New Roman"/>
            <family val="18"/>
          </rPr>
          <t xml:space="preserve">
</t>
        </r>
        <r>
          <rPr>
            <sz val="10"/>
            <color rgb="FF000000"/>
            <rFont val="Times New Roman"/>
            <family val="18"/>
          </rPr>
          <t xml:space="preserve">* Se Cumple con la Legislación = 5
</t>
        </r>
        <r>
          <rPr>
            <sz val="10"/>
            <color rgb="FF000000"/>
            <rFont val="Times New Roman"/>
            <family val="18"/>
          </rPr>
          <t xml:space="preserve">
</t>
        </r>
        <r>
          <rPr>
            <sz val="10"/>
            <color rgb="FF000000"/>
            <rFont val="Times New Roman"/>
            <family val="18"/>
          </rPr>
          <t>* No aplica =1</t>
        </r>
      </text>
    </comment>
    <comment ref="O7" authorId="0" shapeId="0" xr:uid="{DD0265DE-53E2-014E-8880-C4A6BE87C62D}">
      <text>
        <r>
          <rPr>
            <b/>
            <sz val="10"/>
            <color rgb="FF000000"/>
            <rFont val="Tahoma"/>
            <family val="2"/>
          </rPr>
          <t xml:space="preserve"> 
</t>
        </r>
        <r>
          <rPr>
            <sz val="10"/>
            <color rgb="FF000000"/>
            <rFont val="Times New Roman"/>
            <family val="18"/>
          </rPr>
          <t xml:space="preserve">Total Criterio Legal = Vr. Existencia * Vr. Cumplimiento 
</t>
        </r>
        <r>
          <rPr>
            <sz val="10"/>
            <color rgb="FF000000"/>
            <rFont val="Times New Roman"/>
            <family val="18"/>
          </rPr>
          <t xml:space="preserve">
</t>
        </r>
        <r>
          <rPr>
            <sz val="10"/>
            <color rgb="FF000000"/>
            <rFont val="Times New Roman"/>
            <family val="18"/>
          </rPr>
          <t xml:space="preserve">Para este criterio es necesario relacionar la normatividad 
</t>
        </r>
        <r>
          <rPr>
            <sz val="10"/>
            <color rgb="FF000000"/>
            <rFont val="Times New Roman"/>
            <family val="18"/>
          </rPr>
          <t xml:space="preserve">que aplique de acuerdo a la actividad referida
</t>
        </r>
      </text>
    </comment>
    <comment ref="P7" authorId="1" shapeId="0" xr:uid="{DC070427-A8DE-B941-8E68-72F7BFC197BB}">
      <text>
        <r>
          <rPr>
            <sz val="8"/>
            <color rgb="FF000000"/>
            <rFont val="Tahoma"/>
            <family val="2"/>
          </rPr>
          <t xml:space="preserve">
</t>
        </r>
        <r>
          <rPr>
            <sz val="8"/>
            <color rgb="FF000000"/>
            <rFont val="Tahoma"/>
            <family val="2"/>
          </rPr>
          <t xml:space="preserve">
</t>
        </r>
        <r>
          <rPr>
            <sz val="10"/>
            <color rgb="FF000000"/>
            <rFont val="Times New Roman"/>
            <family val="18"/>
          </rPr>
          <t xml:space="preserve">* Exigencia = 10. Si se presenta  o existe reclamo o acuerdo con comunidad, clientes, contratistas o proveedores., empleados 
</t>
        </r>
        <r>
          <rPr>
            <sz val="10"/>
            <color rgb="FF000000"/>
            <rFont val="Times New Roman"/>
            <family val="18"/>
          </rPr>
          <t xml:space="preserve">
</t>
        </r>
        <r>
          <rPr>
            <sz val="10"/>
            <color rgb="FF000000"/>
            <rFont val="Times New Roman"/>
            <family val="18"/>
          </rPr>
          <t xml:space="preserve">* Exigencia = 5. Cualquiera de los anteriores sin implicaciones legales
</t>
        </r>
        <r>
          <rPr>
            <sz val="10"/>
            <color rgb="FF000000"/>
            <rFont val="Times New Roman"/>
            <family val="18"/>
          </rPr>
          <t xml:space="preserve">
</t>
        </r>
        <r>
          <rPr>
            <sz val="10"/>
            <color rgb="FF000000"/>
            <rFont val="Times New Roman"/>
            <family val="18"/>
          </rPr>
          <t xml:space="preserve"> *Exigencia = 1, si no existe acuerdo o reclamo.
</t>
        </r>
      </text>
    </comment>
    <comment ref="Q7" authorId="2" shapeId="0" xr:uid="{1A8B6A90-928B-A84A-8BAE-264237B54D90}">
      <text>
        <r>
          <rPr>
            <sz val="8"/>
            <color rgb="FF000000"/>
            <rFont val="Tahoma"/>
            <family val="2"/>
          </rPr>
          <t xml:space="preserve">
</t>
        </r>
        <r>
          <rPr>
            <sz val="10"/>
            <color rgb="FF000000"/>
            <rFont val="Times New Roman"/>
            <family val="18"/>
          </rPr>
          <t xml:space="preserve"> No existe gestión al respecto, la gestión no es satisfactoria o no se ha cumplido el acuerd 10
</t>
        </r>
        <r>
          <rPr>
            <sz val="10"/>
            <color rgb="FF000000"/>
            <rFont val="Times New Roman"/>
            <family val="18"/>
          </rPr>
          <t xml:space="preserve">
</t>
        </r>
        <r>
          <rPr>
            <sz val="10"/>
            <color rgb="FF000000"/>
            <rFont val="Times New Roman"/>
            <family val="18"/>
          </rPr>
          <t xml:space="preserve"> Gestión satisfactoria o el acuerdo sigue vigente         5
</t>
        </r>
        <r>
          <rPr>
            <sz val="10"/>
            <color rgb="FF000000"/>
            <rFont val="Times New Roman"/>
            <family val="18"/>
          </rPr>
          <t xml:space="preserve">
</t>
        </r>
        <r>
          <rPr>
            <sz val="10"/>
            <color rgb="FF000000"/>
            <rFont val="Times New Roman"/>
            <family val="18"/>
          </rPr>
          <t xml:space="preserve"> No aplica  1</t>
        </r>
      </text>
    </comment>
    <comment ref="R7" authorId="1" shapeId="0" xr:uid="{37F89144-5778-2043-BF33-73702E39FDA0}">
      <text>
        <r>
          <rPr>
            <sz val="8"/>
            <color rgb="FF000000"/>
            <rFont val="Tahoma"/>
            <family val="2"/>
          </rPr>
          <t xml:space="preserve">  
</t>
        </r>
        <r>
          <rPr>
            <sz val="10"/>
            <color rgb="FF000000"/>
            <rFont val="Times New Roman"/>
            <family val="18"/>
          </rPr>
          <t xml:space="preserve">Total CPI = Exigencia/Acuerdo x Gestión
</t>
        </r>
      </text>
    </comment>
    <comment ref="S7" authorId="1" shapeId="0" xr:uid="{F4F84782-F10A-B441-8EE5-380CB3BE7496}">
      <text>
        <r>
          <rPr>
            <sz val="10"/>
            <color rgb="FF000000"/>
            <rFont val="Times New Roman"/>
            <family val="18"/>
          </rPr>
          <t xml:space="preserve"> Ocasiones en que se esta presentando el impacto en su interacción con el medio ambiente.
</t>
        </r>
        <r>
          <rPr>
            <sz val="10"/>
            <color rgb="FF000000"/>
            <rFont val="Times New Roman"/>
            <family val="18"/>
          </rPr>
          <t xml:space="preserve">
</t>
        </r>
        <r>
          <rPr>
            <sz val="10"/>
            <color rgb="FF000000"/>
            <rFont val="Times New Roman"/>
            <family val="18"/>
          </rPr>
          <t xml:space="preserve">Anual  /  Semestral      =  1
</t>
        </r>
        <r>
          <rPr>
            <sz val="10"/>
            <color rgb="FF000000"/>
            <rFont val="Times New Roman"/>
            <family val="18"/>
          </rPr>
          <t xml:space="preserve">Trim. /Bim.l/Mensual    =  5
</t>
        </r>
        <r>
          <rPr>
            <sz val="10"/>
            <color rgb="FF000000"/>
            <rFont val="Times New Roman"/>
            <family val="18"/>
          </rPr>
          <t xml:space="preserve">Semanal  / Diario          =  10
</t>
        </r>
      </text>
    </comment>
    <comment ref="T7" authorId="1" shapeId="0" xr:uid="{C53D8E2E-7A0A-2D49-B75D-1D75EA632137}">
      <text>
        <r>
          <rPr>
            <sz val="10"/>
            <color rgb="FF000000"/>
            <rFont val="Times New Roman"/>
            <family val="18"/>
          </rPr>
          <t xml:space="preserve">Describe el tipo de cambio sobre el recurso natural, generado por el impacto ambiental.
</t>
        </r>
        <r>
          <rPr>
            <sz val="10"/>
            <color rgb="FF000000"/>
            <rFont val="Times New Roman"/>
            <family val="18"/>
          </rPr>
          <t xml:space="preserve">
</t>
        </r>
        <r>
          <rPr>
            <sz val="10"/>
            <color rgb="FF000000"/>
            <rFont val="Times New Roman"/>
            <family val="18"/>
          </rPr>
          <t xml:space="preserve">* Cambio leve = 1
</t>
        </r>
        <r>
          <rPr>
            <sz val="10"/>
            <color rgb="FF000000"/>
            <rFont val="Times New Roman"/>
            <family val="18"/>
          </rPr>
          <t xml:space="preserve">
</t>
        </r>
        <r>
          <rPr>
            <sz val="10"/>
            <color rgb="FF000000"/>
            <rFont val="Times New Roman"/>
            <family val="18"/>
          </rPr>
          <t xml:space="preserve">* Cambio con control asociado =  5
</t>
        </r>
        <r>
          <rPr>
            <sz val="10"/>
            <color rgb="FF000000"/>
            <rFont val="Times New Roman"/>
            <family val="18"/>
          </rPr>
          <t xml:space="preserve">
</t>
        </r>
        <r>
          <rPr>
            <sz val="10"/>
            <color rgb="FF000000"/>
            <rFont val="Times New Roman"/>
            <family val="18"/>
          </rPr>
          <t xml:space="preserve">* Cambio sin control asociado = 10
</t>
        </r>
      </text>
    </comment>
    <comment ref="U7" authorId="1" shapeId="0" xr:uid="{A5337B54-CECA-B542-9596-C447259958DB}">
      <text>
        <r>
          <rPr>
            <sz val="10"/>
            <color rgb="FF000000"/>
            <rFont val="Times New Roman"/>
            <family val="18"/>
          </rPr>
          <t xml:space="preserve">
</t>
        </r>
        <r>
          <rPr>
            <sz val="10"/>
            <color rgb="FF000000"/>
            <rFont val="Times New Roman"/>
            <family val="18"/>
          </rPr>
          <t xml:space="preserve">Área de influencia  que pudiese verse afectada por el impacto ambiental generado.
</t>
        </r>
        <r>
          <rPr>
            <sz val="10"/>
            <color rgb="FF000000"/>
            <rFont val="Times New Roman"/>
            <family val="18"/>
          </rPr>
          <t xml:space="preserve">
</t>
        </r>
        <r>
          <rPr>
            <sz val="10"/>
            <color rgb="FF000000"/>
            <rFont val="Times New Roman"/>
            <family val="18"/>
          </rPr>
          <t xml:space="preserve">Puntual, en un espacio reducido dentro de los límites del área donde se desarrolla la actividad = 1.
</t>
        </r>
        <r>
          <rPr>
            <sz val="10"/>
            <color rgb="FF000000"/>
            <rFont val="Times New Roman"/>
            <family val="18"/>
          </rPr>
          <t xml:space="preserve">
</t>
        </r>
        <r>
          <rPr>
            <sz val="10"/>
            <color rgb="FF000000"/>
            <rFont val="Times New Roman"/>
            <family val="18"/>
          </rPr>
          <t xml:space="preserve">Local, el impacto no rebasa los límites o es tratado dentro del área donde se desarrolla la actividad =  5.
</t>
        </r>
        <r>
          <rPr>
            <sz val="10"/>
            <color rgb="FF000000"/>
            <rFont val="Times New Roman"/>
            <family val="18"/>
          </rPr>
          <t xml:space="preserve">
</t>
        </r>
        <r>
          <rPr>
            <sz val="10"/>
            <color rgb="FF000000"/>
            <rFont val="Times New Roman"/>
            <family val="18"/>
          </rPr>
          <t>Extenso, el impacto tiene efecto o es tratado fuera de los límites donde se desarrolla la actividad = 10.</t>
        </r>
      </text>
    </comment>
    <comment ref="V7" authorId="0" shapeId="0" xr:uid="{3F52D54E-4AE7-3E44-BA80-EFCEF570AF31}">
      <text>
        <r>
          <rPr>
            <b/>
            <sz val="10"/>
            <color rgb="FF000000"/>
            <rFont val="Tahoma"/>
            <family val="2"/>
          </rPr>
          <t xml:space="preserve"> </t>
        </r>
        <r>
          <rPr>
            <sz val="10"/>
            <color rgb="FF000000"/>
            <rFont val="Times New Roman"/>
            <family val="18"/>
          </rPr>
          <t xml:space="preserve">Total Criterio Impacto Ambiental = (Frecuencia*3.5) + (Severidad*3.5) + (Alcance*3)
</t>
        </r>
      </text>
    </comment>
    <comment ref="W7" authorId="0" shapeId="0" xr:uid="{0CFB75DA-4AE2-4449-B8F1-562CF97BD7C1}">
      <text>
        <r>
          <rPr>
            <b/>
            <sz val="10"/>
            <color rgb="FF000000"/>
            <rFont val="Tahoma"/>
            <family val="2"/>
          </rPr>
          <t xml:space="preserve"> </t>
        </r>
        <r>
          <rPr>
            <sz val="10"/>
            <color rgb="FF000000"/>
            <rFont val="Times New Roman"/>
            <family val="18"/>
          </rPr>
          <t xml:space="preserve">Cada acción que se lleva a cabo en el medo ambiente también tiene una consecuencia. Todas las actividades que el hombre realiza en el medio generan un impacto en el ambiente. Los impactos ambientales pueden ser positivos, si el medio se beneficia, o negativos, si se perjudica el medio ambiente, </t>
        </r>
        <r>
          <rPr>
            <b/>
            <sz val="10"/>
            <color rgb="FF000000"/>
            <rFont val="Times New Roman"/>
            <family val="18"/>
          </rPr>
          <t xml:space="preserve">se califica con +1 o - 1
</t>
        </r>
      </text>
    </comment>
    <comment ref="Z11" authorId="0" shapeId="0" xr:uid="{00000000-0006-0000-0100-00000A000000}">
      <text>
        <r>
          <rPr>
            <sz val="10"/>
            <color rgb="FF000000"/>
            <rFont val="Times New Roman"/>
            <family val="18"/>
          </rPr>
          <t xml:space="preserve">
</t>
        </r>
        <r>
          <rPr>
            <sz val="10"/>
            <color rgb="FF000000"/>
            <rFont val="Calibri"/>
            <family val="2"/>
          </rPr>
          <t>Las etapas en las cuales se generan las mayores afectaciones al ambiente y la salud de las personas y los ecosistemas son la fabricación de pulpa sulfatada y el uso de gas natural en el molino de papel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WINXP</author>
    <author>Geoambiental</author>
  </authors>
  <commentList>
    <comment ref="X9" authorId="0" shapeId="0" xr:uid="{00000000-0006-0000-0200-000001000000}">
      <text>
        <r>
          <rPr>
            <sz val="8"/>
            <color rgb="FF000000"/>
            <rFont val="Tahoma"/>
            <family val="2"/>
          </rPr>
          <t xml:space="preserve">
</t>
        </r>
        <r>
          <rPr>
            <sz val="8"/>
            <color rgb="FF000000"/>
            <rFont val="Tahoma"/>
            <family val="2"/>
          </rPr>
          <t xml:space="preserve">ST  =  0.35*CL + 0.15*CPI+0,50*CIA
</t>
        </r>
        <r>
          <rPr>
            <sz val="8"/>
            <color rgb="FF000000"/>
            <rFont val="Tahoma"/>
            <family val="2"/>
          </rPr>
          <t xml:space="preserve">
</t>
        </r>
        <r>
          <rPr>
            <sz val="8"/>
            <color rgb="FF000000"/>
            <rFont val="Tahoma"/>
            <family val="2"/>
          </rPr>
          <t xml:space="preserve">Total &gt;= 70      Alta Significancia 
</t>
        </r>
        <r>
          <rPr>
            <sz val="8"/>
            <color rgb="FF000000"/>
            <rFont val="Tahoma"/>
            <family val="2"/>
          </rPr>
          <t xml:space="preserve">
</t>
        </r>
        <r>
          <rPr>
            <sz val="8"/>
            <color rgb="FF000000"/>
            <rFont val="Tahoma"/>
            <family val="2"/>
          </rPr>
          <t xml:space="preserve">55 &lt;= Total &lt; 70  Media Significancia
</t>
        </r>
        <r>
          <rPr>
            <sz val="8"/>
            <color rgb="FF000000"/>
            <rFont val="Tahoma"/>
            <family val="2"/>
          </rPr>
          <t xml:space="preserve">
</t>
        </r>
        <r>
          <rPr>
            <sz val="8"/>
            <color rgb="FF000000"/>
            <rFont val="Tahoma"/>
            <family val="2"/>
          </rPr>
          <t xml:space="preserve">39 &lt;= Total &lt; 55  Baja Significancia
</t>
        </r>
        <r>
          <rPr>
            <sz val="8"/>
            <color rgb="FF000000"/>
            <rFont val="Tahoma"/>
            <family val="2"/>
          </rPr>
          <t xml:space="preserve">
</t>
        </r>
        <r>
          <rPr>
            <sz val="8"/>
            <color rgb="FF000000"/>
            <rFont val="Tahoma"/>
            <family val="2"/>
          </rPr>
          <t xml:space="preserve">Total &lt; 39    No Significativos.
</t>
        </r>
        <r>
          <rPr>
            <sz val="8"/>
            <color rgb="FF000000"/>
            <rFont val="Tahoma"/>
            <family val="2"/>
          </rPr>
          <t xml:space="preserve">
</t>
        </r>
        <r>
          <rPr>
            <sz val="8"/>
            <color rgb="FF000000"/>
            <rFont val="Tahoma"/>
            <family val="2"/>
          </rPr>
          <t>Nota. Cuando cualquiera de los criterios reciba el mayor puntaje, se considerara que el aspecto ambiental sea significativo y la prioridad se analizara con base a el resto de los criterios.</t>
        </r>
      </text>
    </comment>
    <comment ref="M10" authorId="0" shapeId="0" xr:uid="{00000000-0006-0000-0200-000002000000}">
      <text>
        <r>
          <rPr>
            <sz val="8"/>
            <color rgb="FF000000"/>
            <rFont val="Tahoma"/>
            <family val="2"/>
          </rPr>
          <t xml:space="preserve">
</t>
        </r>
        <r>
          <rPr>
            <sz val="8"/>
            <color rgb="FF000000"/>
            <rFont val="Tahoma"/>
            <family val="2"/>
          </rPr>
          <t xml:space="preserve">* Existe legislación = 10
</t>
        </r>
        <r>
          <rPr>
            <sz val="8"/>
            <color rgb="FF000000"/>
            <rFont val="Tahoma"/>
            <family val="2"/>
          </rPr>
          <t xml:space="preserve">
</t>
        </r>
        <r>
          <rPr>
            <sz val="8"/>
            <color rgb="FF000000"/>
            <rFont val="Tahoma"/>
            <family val="2"/>
          </rPr>
          <t>* No existe legislación = 1</t>
        </r>
      </text>
    </comment>
    <comment ref="N10" authorId="0" shapeId="0" xr:uid="{00000000-0006-0000-0200-000003000000}">
      <text>
        <r>
          <rPr>
            <sz val="8"/>
            <color rgb="FF000000"/>
            <rFont val="Tahoma"/>
            <family val="2"/>
          </rPr>
          <t xml:space="preserve">
</t>
        </r>
        <r>
          <rPr>
            <sz val="8"/>
            <color rgb="FF000000"/>
            <rFont val="Tahoma"/>
            <family val="2"/>
          </rPr>
          <t xml:space="preserve">* No se cumple = 10
</t>
        </r>
        <r>
          <rPr>
            <sz val="8"/>
            <color rgb="FF000000"/>
            <rFont val="Tahoma"/>
            <family val="2"/>
          </rPr>
          <t xml:space="preserve">
</t>
        </r>
        <r>
          <rPr>
            <sz val="8"/>
            <color rgb="FF000000"/>
            <rFont val="Tahoma"/>
            <family val="2"/>
          </rPr>
          <t xml:space="preserve">* Se Cumple = 5
</t>
        </r>
        <r>
          <rPr>
            <sz val="8"/>
            <color rgb="FF000000"/>
            <rFont val="Tahoma"/>
            <family val="2"/>
          </rPr>
          <t xml:space="preserve">
</t>
        </r>
        <r>
          <rPr>
            <sz val="8"/>
            <color rgb="FF000000"/>
            <rFont val="Tahoma"/>
            <family val="2"/>
          </rPr>
          <t>* No aplica =1</t>
        </r>
      </text>
    </comment>
    <comment ref="P10" authorId="0" shapeId="0" xr:uid="{00000000-0006-0000-0200-000004000000}">
      <text>
        <r>
          <rPr>
            <sz val="8"/>
            <color rgb="FF000000"/>
            <rFont val="Tahoma"/>
            <family val="2"/>
          </rPr>
          <t xml:space="preserve">Partes interesadas :  Comunidad,  Clientes, Proveedores, Contratistas y Colaboradores
</t>
        </r>
        <r>
          <rPr>
            <sz val="8"/>
            <color rgb="FF000000"/>
            <rFont val="Tahoma"/>
            <family val="2"/>
          </rPr>
          <t xml:space="preserve">
</t>
        </r>
        <r>
          <rPr>
            <sz val="8"/>
            <color rgb="FF000000"/>
            <rFont val="Tahoma"/>
            <family val="2"/>
          </rPr>
          <t xml:space="preserve">* Exigencia = 10. Si se presenta  o existe reclamo o acuerdo con comunidad, clientes, contratistas o proveedores. 
</t>
        </r>
        <r>
          <rPr>
            <sz val="8"/>
            <color rgb="FF000000"/>
            <rFont val="Tahoma"/>
            <family val="2"/>
          </rPr>
          <t xml:space="preserve">
</t>
        </r>
        <r>
          <rPr>
            <sz val="8"/>
            <color rgb="FF000000"/>
            <rFont val="Tahoma"/>
            <family val="2"/>
          </rPr>
          <t xml:space="preserve">* Exigencia = 5. Cualquiera de los anteriores sin implicaciones legales
</t>
        </r>
        <r>
          <rPr>
            <sz val="8"/>
            <color rgb="FF000000"/>
            <rFont val="Tahoma"/>
            <family val="2"/>
          </rPr>
          <t xml:space="preserve">
</t>
        </r>
        <r>
          <rPr>
            <sz val="8"/>
            <color rgb="FF000000"/>
            <rFont val="Tahoma"/>
            <family val="2"/>
          </rPr>
          <t xml:space="preserve">Exigencia = 1, si no existe acuerdo o reclamo.
</t>
        </r>
      </text>
    </comment>
    <comment ref="Q10" authorId="1" shapeId="0" xr:uid="{00000000-0006-0000-0200-000005000000}">
      <text>
        <r>
          <rPr>
            <b/>
            <sz val="8"/>
            <color rgb="FF000000"/>
            <rFont val="Tahoma"/>
            <family val="2"/>
          </rPr>
          <t>Geoambiental:</t>
        </r>
        <r>
          <rPr>
            <sz val="8"/>
            <color rgb="FF000000"/>
            <rFont val="Tahoma"/>
            <family val="2"/>
          </rPr>
          <t xml:space="preserve">
</t>
        </r>
        <r>
          <rPr>
            <sz val="8"/>
            <color rgb="FF000000"/>
            <rFont val="Tahoma"/>
            <family val="2"/>
          </rPr>
          <t xml:space="preserve">No existe gestión al respecto, la gestión no es satisfactoria o no se ha cumplido el acuerdo              10
</t>
        </r>
        <r>
          <rPr>
            <sz val="8"/>
            <color rgb="FF000000"/>
            <rFont val="Tahoma"/>
            <family val="2"/>
          </rPr>
          <t xml:space="preserve">
</t>
        </r>
        <r>
          <rPr>
            <sz val="8"/>
            <color rgb="FF000000"/>
            <rFont val="Tahoma"/>
            <family val="2"/>
          </rPr>
          <t xml:space="preserve">Gestión satisfactoria o el acuerdo sigue vigente         5
</t>
        </r>
        <r>
          <rPr>
            <sz val="8"/>
            <color rgb="FF000000"/>
            <rFont val="Tahoma"/>
            <family val="2"/>
          </rPr>
          <t xml:space="preserve">
</t>
        </r>
        <r>
          <rPr>
            <sz val="8"/>
            <color rgb="FF000000"/>
            <rFont val="Tahoma"/>
            <family val="2"/>
          </rPr>
          <t>No aplica  1</t>
        </r>
      </text>
    </comment>
    <comment ref="R10" authorId="0" shapeId="0" xr:uid="{00000000-0006-0000-0200-000006000000}">
      <text>
        <r>
          <rPr>
            <sz val="8"/>
            <color rgb="FF000000"/>
            <rFont val="Tahoma"/>
            <family val="2"/>
          </rPr>
          <t xml:space="preserve">Total CPI = Exigencia/Acuerdo x Gestión
</t>
        </r>
      </text>
    </comment>
    <comment ref="S10" authorId="0" shapeId="0" xr:uid="{00000000-0006-0000-0200-000007000000}">
      <text>
        <r>
          <rPr>
            <sz val="8"/>
            <color rgb="FF000000"/>
            <rFont val="Tahoma"/>
            <family val="2"/>
          </rPr>
          <t xml:space="preserve">Ocasiones en que se esta presentando el impacto en su interacción con el medio ambiente.
</t>
        </r>
        <r>
          <rPr>
            <sz val="8"/>
            <color rgb="FF000000"/>
            <rFont val="Tahoma"/>
            <family val="2"/>
          </rPr>
          <t xml:space="preserve">
</t>
        </r>
        <r>
          <rPr>
            <sz val="8"/>
            <color rgb="FF000000"/>
            <rFont val="Tahoma"/>
            <family val="2"/>
          </rPr>
          <t xml:space="preserve">Anual  /  Semestral      =  1
</t>
        </r>
        <r>
          <rPr>
            <sz val="8"/>
            <color rgb="FF000000"/>
            <rFont val="Tahoma"/>
            <family val="2"/>
          </rPr>
          <t xml:space="preserve">Trim. /Bim.l/Mensual    =  5
</t>
        </r>
        <r>
          <rPr>
            <sz val="8"/>
            <color rgb="FF000000"/>
            <rFont val="Tahoma"/>
            <family val="2"/>
          </rPr>
          <t xml:space="preserve">Semanal  / Diario          =  10
</t>
        </r>
      </text>
    </comment>
    <comment ref="T10" authorId="0" shapeId="0" xr:uid="{00000000-0006-0000-0200-000008000000}">
      <text>
        <r>
          <rPr>
            <sz val="8"/>
            <color rgb="FF000000"/>
            <rFont val="Tahoma"/>
            <family val="2"/>
          </rPr>
          <t xml:space="preserve">Describe el tipo de cambio sobre el recurso natural, generado por el impacto ambiental.
</t>
        </r>
        <r>
          <rPr>
            <sz val="8"/>
            <color rgb="FF000000"/>
            <rFont val="Tahoma"/>
            <family val="2"/>
          </rPr>
          <t xml:space="preserve">
</t>
        </r>
        <r>
          <rPr>
            <sz val="8"/>
            <color rgb="FF000000"/>
            <rFont val="Tahoma"/>
            <family val="2"/>
          </rPr>
          <t xml:space="preserve">* Cambio leve = 1
</t>
        </r>
        <r>
          <rPr>
            <sz val="8"/>
            <color rgb="FF000000"/>
            <rFont val="Tahoma"/>
            <family val="2"/>
          </rPr>
          <t xml:space="preserve">
</t>
        </r>
        <r>
          <rPr>
            <sz val="8"/>
            <color rgb="FF000000"/>
            <rFont val="Tahoma"/>
            <family val="2"/>
          </rPr>
          <t xml:space="preserve">* Cambio con control asociado =  5
</t>
        </r>
        <r>
          <rPr>
            <sz val="8"/>
            <color rgb="FF000000"/>
            <rFont val="Tahoma"/>
            <family val="2"/>
          </rPr>
          <t xml:space="preserve">
</t>
        </r>
        <r>
          <rPr>
            <sz val="8"/>
            <color rgb="FF000000"/>
            <rFont val="Tahoma"/>
            <family val="2"/>
          </rPr>
          <t xml:space="preserve">* Cambio sin control asociado = 10
</t>
        </r>
      </text>
    </comment>
    <comment ref="U10" authorId="0" shapeId="0" xr:uid="{00000000-0006-0000-0200-000009000000}">
      <text>
        <r>
          <rPr>
            <sz val="8"/>
            <color rgb="FF000000"/>
            <rFont val="Tahoma"/>
            <family val="2"/>
          </rPr>
          <t xml:space="preserve">
</t>
        </r>
        <r>
          <rPr>
            <sz val="8"/>
            <color rgb="FF000000"/>
            <rFont val="Tahoma"/>
            <family val="2"/>
          </rPr>
          <t xml:space="preserve">Área de influencia  que pudiese verse afectada por el impacto ambiental generado.
</t>
        </r>
        <r>
          <rPr>
            <sz val="8"/>
            <color rgb="FF000000"/>
            <rFont val="Tahoma"/>
            <family val="2"/>
          </rPr>
          <t xml:space="preserve">
</t>
        </r>
        <r>
          <rPr>
            <sz val="8"/>
            <color rgb="FF000000"/>
            <rFont val="Tahoma"/>
            <family val="2"/>
          </rPr>
          <t xml:space="preserve">Puntual, en un espacio reducido dentro de los límites del área donde se desarrolla la actividad = 1.
</t>
        </r>
        <r>
          <rPr>
            <sz val="8"/>
            <color rgb="FF000000"/>
            <rFont val="Tahoma"/>
            <family val="2"/>
          </rPr>
          <t xml:space="preserve">
</t>
        </r>
        <r>
          <rPr>
            <sz val="8"/>
            <color rgb="FF000000"/>
            <rFont val="Tahoma"/>
            <family val="2"/>
          </rPr>
          <t xml:space="preserve">Local, el impacto no rebasa los límites o es tratado dentro del área donde se desarrolla la actividad =  5.
</t>
        </r>
        <r>
          <rPr>
            <sz val="8"/>
            <color rgb="FF000000"/>
            <rFont val="Tahoma"/>
            <family val="2"/>
          </rPr>
          <t xml:space="preserve">
</t>
        </r>
        <r>
          <rPr>
            <sz val="8"/>
            <color rgb="FF000000"/>
            <rFont val="Tahoma"/>
            <family val="2"/>
          </rPr>
          <t>Extenso, el impacto tiene efecto o es tratado fuera de los límites donde se desarrolla la actividad = 10.</t>
        </r>
      </text>
    </comment>
  </commentList>
</comments>
</file>

<file path=xl/sharedStrings.xml><?xml version="1.0" encoding="utf-8"?>
<sst xmlns="http://schemas.openxmlformats.org/spreadsheetml/2006/main" count="442" uniqueCount="314">
  <si>
    <t>DESCRIPCION DE LA ACTIVIDAD</t>
  </si>
  <si>
    <t>ASPECTO AMBIENTAL</t>
  </si>
  <si>
    <t>IMPACTO AMBIENTAL</t>
  </si>
  <si>
    <t>CONDICIONES DE OPERACIÓN</t>
  </si>
  <si>
    <t>REQUISITOS LEGALES</t>
  </si>
  <si>
    <t>PARTES INTERESADAS</t>
  </si>
  <si>
    <t>SIGNIFICANCIA TOTAL DEL ASPECTO</t>
  </si>
  <si>
    <t>CLASIFICACIÓN DE LA SIGNIFICANCIA</t>
  </si>
  <si>
    <t>CONTROLES</t>
  </si>
  <si>
    <t>GESTION</t>
  </si>
  <si>
    <t>NORMAL</t>
  </si>
  <si>
    <t>ANORMAL</t>
  </si>
  <si>
    <t>Existencia</t>
  </si>
  <si>
    <t>Cumplimiento</t>
  </si>
  <si>
    <t>TOTAL DE CRITERIO REQUISITOS LEGALES</t>
  </si>
  <si>
    <t>Exigencia/Acuerdo</t>
  </si>
  <si>
    <t>Gestión</t>
  </si>
  <si>
    <t>TOTAL DE CRITERIO PARTES INTERESADAS</t>
  </si>
  <si>
    <t>Frecuencia</t>
  </si>
  <si>
    <t>Severidad</t>
  </si>
  <si>
    <t>Alcance</t>
  </si>
  <si>
    <t>TOTAL CRITERIO IMPACTO AMBIENTAL</t>
  </si>
  <si>
    <t>RESPONSABLE</t>
  </si>
  <si>
    <t>SIGNIFICANCIA DE LOS IMPACTOS</t>
  </si>
  <si>
    <t>EMERGENCIA</t>
  </si>
  <si>
    <t>CARÁCTER POSITIVO O NEGATIVO</t>
  </si>
  <si>
    <t>Alta significancia: Total &gt;-70</t>
  </si>
  <si>
    <t>Media Significancia: -55&lt;= Total &lt; -70</t>
  </si>
  <si>
    <t>Baja significancia: -39&lt;=Total &lt; -55</t>
  </si>
  <si>
    <t>No significancia: Total &lt; -39</t>
  </si>
  <si>
    <t>Significancia Positiva Total &gt; 4</t>
  </si>
  <si>
    <t>Tecnología de información y comunicación TICs</t>
  </si>
  <si>
    <t>Suelo</t>
  </si>
  <si>
    <t xml:space="preserve"> Gestión de la Infraestructura</t>
  </si>
  <si>
    <t xml:space="preserve">Por el inadecuado manejo de la situación, se puede disponer estos residuos como normales para el relleno sanitario. </t>
  </si>
  <si>
    <t>Consumo de energía eléctrica</t>
  </si>
  <si>
    <t>Agua</t>
  </si>
  <si>
    <t>Consumo de combustible</t>
  </si>
  <si>
    <t xml:space="preserve">Consumo de combustibles como ACPM, Gasolina, DIESEL, entre otros para el funcionamiento normal de vehiculos y  equipos </t>
  </si>
  <si>
    <t xml:space="preserve">Impacta sobre el agotamiento del recursos no renovables derivados del petróleo. </t>
  </si>
  <si>
    <t xml:space="preserve">Contaminación al aire por los gases emitidos a la atmosfera en la quema de combustibles </t>
  </si>
  <si>
    <t>Aire</t>
  </si>
  <si>
    <t>Agua y Suelo</t>
  </si>
  <si>
    <t xml:space="preserve"> Todos los procesos</t>
  </si>
  <si>
    <t>Agotamiento de combustible fosil</t>
  </si>
  <si>
    <t>Combustible fosil</t>
  </si>
  <si>
    <t xml:space="preserve">Agotamiento del recurso ya que no se puede dar mayor aprovechamiento debido a la contaminacion del agua por diferentes factores </t>
  </si>
  <si>
    <t xml:space="preserve"> Combustible fósil</t>
  </si>
  <si>
    <t xml:space="preserve">N </t>
  </si>
  <si>
    <t>No.</t>
  </si>
  <si>
    <t xml:space="preserve"> </t>
  </si>
  <si>
    <t xml:space="preserve">Consumo de energía eléctrica para iluminación y refrigeración del edificio </t>
  </si>
  <si>
    <t>Agotamiento de combustible fosil (gas)</t>
  </si>
  <si>
    <t xml:space="preserve">Agotamiento de combustible fosil (gas) para la generación de energía. En barranquilla hay dos plantas gereradoras que trabajan con gas natural - Termobarranquílla - Termoflores </t>
  </si>
  <si>
    <t>Agotamiento del recurso hidrico</t>
  </si>
  <si>
    <t>Consumo de agua por el uso de unidades sanitarias- Dentro de las instalaciones del edificio paseo Bolivar  existen _ unidades sanitarias, _ orinales, y _ grifos entre lavamanos y grifos de aseo- No obstante,  hay un uso representativo ya que hay una permanencia de    personas durante la jornada laboral de ocho (8) horas</t>
  </si>
  <si>
    <t>Los residuos electrónicos (partes de computador, teléfonos, cartuchos de impresora o fotocopiadora, entre otros), contienen un alto grado de elementos tóxicos, por el tipo de materiales con los que estan hechos como plomo, arsénico, mercurio, cobre, cromo, cadmio, berilio, niquel y zinc , etc.</t>
  </si>
  <si>
    <t>Al juntarlos con los demas deschos y llevarlos a los mismos tiraderos éstos son altamente contaminantes , afectan la salud del ser humano y el ambiente</t>
  </si>
  <si>
    <t>Generación de residuos de aparatos eléctricos y electrónicos – RAEE (basura tecnológica)</t>
  </si>
  <si>
    <t> Los residuos peligrosos de origen doméstico, de ahora en adelante denominados RESPEL, son todos aquellos objetos, materiales, sustancias o productos que al terminar su vida útil o uso son descartados o desechados en el interior de las viviendas y/ u  oficinas que por las sustancias o elementos que los componen, pueden causar riesgo o daño para la salud y/o el ambiente, dado por sus características corrosivas, reactivas, explosivas, toxicas, inflamables infecciosas o radiactivas, así mismo se considera residuo o desecho peligroso los envases, empaques y embalajes que hayan estado en contacto con ellos.</t>
  </si>
  <si>
    <t>Generación de Residuos Peligrosos de origen domestico– RESPEL. </t>
  </si>
  <si>
    <t xml:space="preserve"> El manejo inadecuado de los residuos peligrosos puede ocasionar distintos daños o efectos en el ambiente
y en la salud humana.</t>
  </si>
  <si>
    <t>Afectación de los recursos naturales por contaminación en suelos, agua, atmosfera</t>
  </si>
  <si>
    <t>Suelo, agua y atmósfera</t>
  </si>
  <si>
    <t>Contaminación de áreas verdes, de mantos freaticos. Contaminación del aire por misiones a la atmósfera de elementos toxicos . Desequilibrio de ecosistemas</t>
  </si>
  <si>
    <t xml:space="preserve">Consumo de papel </t>
  </si>
  <si>
    <t>Agotamiento de recursos naturales</t>
  </si>
  <si>
    <t>Consumo de papel en el desarrollo de las operaciones del Distrito de Barranquílla por el incumplimiento de la directriz nacional de cero papel debido a los malos habitos deconsumo de los funcionarios y contraistas</t>
  </si>
  <si>
    <t>N</t>
  </si>
  <si>
    <t>Flora y recurso hidrico</t>
  </si>
  <si>
    <t xml:space="preserve">La fabricación de papel en sí es un contraejemplo de producción ecológica. Se consumen grandes cantidades de agua, energía y madera.  </t>
  </si>
  <si>
    <t>2. PROCESO</t>
  </si>
  <si>
    <t>3. SEDE / AREA</t>
  </si>
  <si>
    <t>5. TIPO DE ASPECTO</t>
  </si>
  <si>
    <t>6. DESCRIPCIÓN</t>
  </si>
  <si>
    <t xml:space="preserve">7. IMPACTO AMBIENTAL </t>
  </si>
  <si>
    <t>8.  DESCRIPCIÓN DEL IMPACTO AMBIENTAL</t>
  </si>
  <si>
    <t>9. RECURSO A AFECTAR</t>
  </si>
  <si>
    <t xml:space="preserve"> N</t>
  </si>
  <si>
    <t>8. DESCRIPCIÓN DEL IMPACTO AMBIENTAL</t>
  </si>
  <si>
    <t>4. ACTIVIDAD / PRODUCTO / SERVICIO</t>
  </si>
  <si>
    <r>
      <t>𝐶𝐼𝐴</t>
    </r>
    <r>
      <rPr>
        <b/>
        <sz val="12"/>
        <color theme="1"/>
        <rFont val="Arial"/>
        <family val="2"/>
      </rPr>
      <t>=</t>
    </r>
    <r>
      <rPr>
        <b/>
        <sz val="12"/>
        <color theme="1"/>
        <rFont val="Cambria Math"/>
        <family val="1"/>
      </rPr>
      <t>𝐹𝑟𝑒𝑐𝑢𝑒𝑛𝑐𝑖𝑎∗</t>
    </r>
    <r>
      <rPr>
        <b/>
        <sz val="12"/>
        <color theme="1"/>
        <rFont val="Arial"/>
        <family val="2"/>
      </rPr>
      <t xml:space="preserve">3.5 + </t>
    </r>
    <r>
      <rPr>
        <b/>
        <sz val="12"/>
        <color theme="1"/>
        <rFont val="Cambria Math"/>
        <family val="1"/>
      </rPr>
      <t>𝑆𝑒𝑣𝑒𝑟𝑖𝑑𝑎𝑑∗</t>
    </r>
    <r>
      <rPr>
        <b/>
        <sz val="12"/>
        <color theme="1"/>
        <rFont val="Arial"/>
        <family val="2"/>
      </rPr>
      <t xml:space="preserve">3.5 + </t>
    </r>
    <r>
      <rPr>
        <b/>
        <sz val="12"/>
        <color theme="1"/>
        <rFont val="Cambria Math"/>
        <family val="1"/>
      </rPr>
      <t>𝐴𝑙𝑐𝑎𝑛𝑐𝑒∗</t>
    </r>
    <r>
      <rPr>
        <b/>
        <sz val="12"/>
        <color theme="1"/>
        <rFont val="Arial"/>
        <family val="2"/>
      </rPr>
      <t>3</t>
    </r>
  </si>
  <si>
    <r>
      <t>𝑆𝑇</t>
    </r>
    <r>
      <rPr>
        <sz val="11"/>
        <color theme="1"/>
        <rFont val="Volkswagen Serial"/>
      </rPr>
      <t>= 0.5</t>
    </r>
    <r>
      <rPr>
        <sz val="11"/>
        <color theme="1"/>
        <rFont val="Cambria Math"/>
        <family val="1"/>
      </rPr>
      <t xml:space="preserve">∗𝐶𝐿 </t>
    </r>
    <r>
      <rPr>
        <sz val="11"/>
        <color theme="1"/>
        <rFont val="Volkswagen Serial"/>
      </rPr>
      <t>+ 0.35</t>
    </r>
    <r>
      <rPr>
        <sz val="11"/>
        <color theme="1"/>
        <rFont val="Cambria Math"/>
        <family val="1"/>
      </rPr>
      <t xml:space="preserve">∗𝐶𝐼𝐴 </t>
    </r>
    <r>
      <rPr>
        <sz val="11"/>
        <color theme="1"/>
        <rFont val="Volkswagen Serial"/>
      </rPr>
      <t>+ 0.15</t>
    </r>
    <r>
      <rPr>
        <sz val="11"/>
        <color theme="1"/>
        <rFont val="Cambria Math"/>
        <family val="1"/>
      </rPr>
      <t>∗𝐶𝑃𝐼</t>
    </r>
    <r>
      <rPr>
        <sz val="11"/>
        <color theme="1"/>
        <rFont val="Volkswagen Serial"/>
      </rPr>
      <t xml:space="preserve"> </t>
    </r>
  </si>
  <si>
    <t xml:space="preserve"> Afectación al medio ambientes  (fuentes hidricas entre otras)</t>
  </si>
  <si>
    <t>MATRIZ DE IDENTIFICACIÓN Y EVALUACIÓN DE ASPECTOS E IMPACTOS AMBIENTALES 2018</t>
  </si>
  <si>
    <t xml:space="preserve"> BAJA</t>
  </si>
  <si>
    <t xml:space="preserve"> Generación de Residuos Líquidos Peligrosos - Químicos</t>
  </si>
  <si>
    <t>Uso de sustancias químicas para la limpeza y desinfección de la infraestructura  para  garantizar la higiene de las instalaciones ,  vertimiento incorrecto	de sustancias químicas altamente contaminantes en el suelo y canales hídricos.</t>
  </si>
  <si>
    <t xml:space="preserve"> Suelo , agua y aire  </t>
  </si>
  <si>
    <t xml:space="preserve"> Generación de Residuos Sólidos y líquidos Peligrosos - Parque automotor</t>
  </si>
  <si>
    <t>Se puden generar derrames de aceites, líquidos hidráulicos, y combustibles por el estacionamiento de vehículos en las instalaciones y zónas de parqueo del edificio  .incumplimiento de las	políticas ambientales		o fallas en el parque automotor		que generen contaminación en el suelo, aire o canales hídricos</t>
  </si>
  <si>
    <t>Contaminación del suelo, aire o canales hidricos</t>
  </si>
  <si>
    <t>Suelo, aire y agua</t>
  </si>
  <si>
    <t xml:space="preserve">Disposisión incorrecta de extintores no utilizados o con fechas vencidas. En los pasillos de cada piso del edificio central y demas sedes de la alcaldia Distrital  se encuentra dispuesto un extintor de incendios </t>
  </si>
  <si>
    <t xml:space="preserve">Generan impacto ambiental negativo por el inadecuado manejo de los mismos y amenazan la sostenibilidad y la sustentabilidad ambiental. </t>
  </si>
  <si>
    <t>Generación de Residuos Sólidos Peligrosos - Extintores para fuego</t>
  </si>
  <si>
    <t>Suelo, agua y paisaje natural</t>
  </si>
  <si>
    <t>Afectación del suelo y el paisaje natural</t>
  </si>
  <si>
    <t>Emisión de ruido ambiental</t>
  </si>
  <si>
    <t>Ruido generado por el encendido del motor de vehiculos y el uso del pito</t>
  </si>
  <si>
    <t>Afectación a la comunidad</t>
  </si>
  <si>
    <t xml:space="preserve">Por el aumento en el numero de decibeles </t>
  </si>
  <si>
    <t>Comunidad</t>
  </si>
  <si>
    <t>Generación de emisiones  de Carbono por consumo de combustibles. </t>
  </si>
  <si>
    <t xml:space="preserve">Gases y partículas, en sumayoría dióxido decarbono, monóxido de carbono, entre otros, por el funcionamiento de vehículos en el cumplimiento de su misión institucional  </t>
  </si>
  <si>
    <t>Contaminación del aire</t>
  </si>
  <si>
    <t xml:space="preserve"> Cualquier material, objeto, sustancia o elemento que no tiene valor para quien lo genera, pero se puede incorporar nuevamente a un proceso productivoo de reciclaje, (papel, cartón, plástico, metal, vidrio, orgánicos), entre otros .</t>
  </si>
  <si>
    <t xml:space="preserve">Generación de residuos  no aprovechables.     </t>
  </si>
  <si>
    <t>Deteriora el paisaje y afecta la salud humana (estrés, dolor de cabeza, trastornos de atención y disminución de la eficacia laboral y mal humor), se  modifican las características visibles, físicas y anímicas que presenta un espacio.</t>
  </si>
  <si>
    <t>Afectación al paisaje ( aunque no es uno de los recursos usualmente más mencionados  el paisaje es uno de los más afectados por la incorrecta disposición de los residuos).</t>
  </si>
  <si>
    <t xml:space="preserve">Desgaste al suelo y contamina las aguas,  La muerte de miles de especies animales.                                                         Daña el recurso atmósferico, ya que en su proceso de descomposición, los residuos sólidos generan malos olores y gases, como metano (CH4) y dióxido de carbono (CO2), que ayudan a incrementar el efecto invernadero en el planeta, aumentando la temperaturas. </t>
  </si>
  <si>
    <t xml:space="preserve">Contaminación del suelo, de las fuentes hidricas y el aire.                El recurso atmósferico. </t>
  </si>
  <si>
    <t>Es todo material o sustancia de origen organico e inorganico , que no ofrece ninguna posibilidad de aprovechamiento  , reutilización o reincorporación en un proceso productivo o de reciclaje. No tiene ningun valor comercial por  lo tanto requiere disposición final .         Papel químico de fax, papel con residuos orgánicos o aceites, servilletas, pañuelos, papel celofán, papel de adhesivos, papel plastificado, papel carbón, papel sanitario, restos de cerámica, madera, textiles, cauchos,  mugre de barrido, bandejas de icopor, papel aluminio, papel serado, , papel higiénico, toallas higiénicas, icopor, envases y objetos metalicos contaminados, plástico contaminado.</t>
  </si>
  <si>
    <t xml:space="preserve">Generación de residuos  sólidos aprovechables ( reciclables ). </t>
  </si>
  <si>
    <t xml:space="preserve"> Aire, suelo y agua</t>
  </si>
  <si>
    <t>BAJA o N. S</t>
  </si>
  <si>
    <t xml:space="preserve"> BAJA o N. S</t>
  </si>
  <si>
    <t>Uso del  agua</t>
  </si>
  <si>
    <t xml:space="preserve">BAJA </t>
  </si>
  <si>
    <t>ETAPA DEL CICLO DE VIDA</t>
  </si>
  <si>
    <t>DESCRIPCIÓN DE LA ACTIVIDAD</t>
  </si>
  <si>
    <t>Uso y disposición final</t>
  </si>
  <si>
    <t xml:space="preserve"> Sede Principal Edifico Paseo de Bolivar Calle 34 No. 43 -31  </t>
  </si>
  <si>
    <t>3. SEDES</t>
  </si>
  <si>
    <t xml:space="preserve"> Agotamiento de recursos naturales</t>
  </si>
  <si>
    <t>Consumo del combustible</t>
  </si>
  <si>
    <t>Suelo y agua</t>
  </si>
  <si>
    <r>
      <t xml:space="preserve"> </t>
    </r>
    <r>
      <rPr>
        <b/>
        <sz val="10"/>
        <rFont val="Times New Roman"/>
        <family val="1"/>
      </rPr>
      <t>ALCALDIA DISTRITAL DE BARRANQUILLA</t>
    </r>
  </si>
  <si>
    <t>CODIGO: ME-DE</t>
  </si>
  <si>
    <t>Versión: 1</t>
  </si>
  <si>
    <t>Fecha de Aprobación:</t>
  </si>
  <si>
    <t>Labores de oficina de  acuerdo a funciones y responsabilidades.</t>
  </si>
  <si>
    <t>Consumo de agua.</t>
  </si>
  <si>
    <t xml:space="preserve"> Generación de Residuos  líquidos Peligrosos - Parque automotor </t>
  </si>
  <si>
    <t xml:space="preserve">ACCIONES DE CONTROL </t>
  </si>
  <si>
    <t xml:space="preserve"> Normal</t>
  </si>
  <si>
    <t xml:space="preserve"> Anormal</t>
  </si>
  <si>
    <t xml:space="preserve"> Emergencia</t>
  </si>
  <si>
    <r>
      <t xml:space="preserve">4.  ACTIVIDADES / </t>
    </r>
    <r>
      <rPr>
        <sz val="10"/>
        <rFont val="Times New Roman"/>
        <family val="1"/>
      </rPr>
      <t>PRODUCTO / SERVICIOS</t>
    </r>
  </si>
  <si>
    <t xml:space="preserve">CONTROL </t>
  </si>
  <si>
    <t xml:space="preserve">Secretaria General - </t>
  </si>
  <si>
    <t>Kg aprovech.</t>
  </si>
  <si>
    <t xml:space="preserve"> INDICADOR</t>
  </si>
  <si>
    <t>Promoción de buenas prácticas para reducir el consumo de papel.</t>
  </si>
  <si>
    <t>Adquisición de impresoras a doble cara.</t>
  </si>
  <si>
    <t>Fortalecimiento en el uso del SIGOB y el correo institucional.</t>
  </si>
  <si>
    <t xml:space="preserve">Ejecución de capacitaciones y campañas de sensibilización sobre el ahorro del papel. (impresión a doble cara y reducción de documentos)
</t>
  </si>
  <si>
    <t>No. Actividades Ejecutadas / No. Actividades Programadas * 100</t>
  </si>
  <si>
    <t>No de impresoras configuradas a doble cara/ Número total de Impresoras</t>
  </si>
  <si>
    <t>No de personas capacitadas  en  manejo del SIGOB /  No total de funcionarios</t>
  </si>
  <si>
    <t>No. de resmas consumidas en el periodo anterior – No. de resma consumida en el periodo actual / (consumo período anterior) *100</t>
  </si>
  <si>
    <t xml:space="preserve">Listado de compras </t>
  </si>
  <si>
    <t>MEDIA</t>
  </si>
  <si>
    <t>Mantenimiento de ascensores</t>
  </si>
  <si>
    <t>BAJA</t>
  </si>
  <si>
    <t>Se habla de contaminación del suelo cuando se introducen sustancias o elementos de tipo sólido, líquido o gaseoso que ocasionan que se afecte la biota edáfica, las plantas, la vida animal y la salud humana.</t>
  </si>
  <si>
    <t>Sustitución progresiva de las luminarias presentes por iluminación con tecnología LED</t>
  </si>
  <si>
    <t>(Oficinas con luminarias LED/total oficina de la edificación) *100</t>
  </si>
  <si>
    <t>EHS/EHT*100
Elementos hidrosanitarios sustituidos/elementos hidrosanitarios a sustituir.</t>
  </si>
  <si>
    <t>Significancia Total</t>
  </si>
  <si>
    <t>Valoración Cualitativa</t>
  </si>
  <si>
    <t>Controles Sugeridos</t>
  </si>
  <si>
    <t>ST ≤ -75</t>
  </si>
  <si>
    <t>SIGNIFICANCIA ALTA</t>
  </si>
  <si>
    <t>Objetivos, Programas y Metas</t>
  </si>
  <si>
    <t>≤ ST &lt; -75</t>
  </si>
  <si>
    <t>SIGNIFICANCIA MEDIA</t>
  </si>
  <si>
    <t>≤ ST &lt; -55</t>
  </si>
  <si>
    <t>SIGNIFICANCIA BAJA</t>
  </si>
  <si>
    <t>Controles Operacionales</t>
  </si>
  <si>
    <t>-4 ≤ ST &lt; -39</t>
  </si>
  <si>
    <t>SIN SIGNIFICANCIA</t>
  </si>
  <si>
    <t>Sin control hasta manejar los anteriores</t>
  </si>
  <si>
    <t>ST &gt; 4</t>
  </si>
  <si>
    <t>SIGNIFICANCIA POSITIVA</t>
  </si>
  <si>
    <t>Se comunica y promueve</t>
  </si>
  <si>
    <t>Decreto 321 del 17 de Feb, de 1999 por el cual se adopta el Plan Nacional de Contingencias contra derrames de hidrocarburos y sustancias nocivas.</t>
  </si>
  <si>
    <t xml:space="preserve">Generación de residuos sólidos aprovechables (reciclables). </t>
  </si>
  <si>
    <t>En la ejecución de las labores propias de una oficina, se generan materiales, objetos, sustancias o elementos que no tienen valor (comercial o funcional) dentro del proceso, pero que se puede incorporar a un proceso de reciclaje y aprovechar (papel, cartón, plástico, metal, vidrio).</t>
  </si>
  <si>
    <t xml:space="preserve">Desgaste al suelo y contamina las aguas,  La muerte de miles de especies animales.                                                         </t>
  </si>
  <si>
    <t>Suelo y aire</t>
  </si>
  <si>
    <t>NA</t>
  </si>
  <si>
    <t>Centro de acopio construido.</t>
  </si>
  <si>
    <t>Generación de RAEE</t>
  </si>
  <si>
    <t>ALTA</t>
  </si>
  <si>
    <t>Convenio Firmado</t>
  </si>
  <si>
    <t>Disposición de RAEE generados dentro de la alcaldía.</t>
  </si>
  <si>
    <t>Uso de equipos informáticos y telecomunicaciones en la prestación de servicios</t>
  </si>
  <si>
    <t>(Actividades para la impresión, reproducción de documentos, comunicados).</t>
  </si>
  <si>
    <t>Uso (consumo de combustible)</t>
  </si>
  <si>
    <t>Se solicita contrato de mantenimiento del Vehículos, con el objetivo de verificar la disposición de los RESPEL.</t>
  </si>
  <si>
    <t xml:space="preserve">Atmosfera </t>
  </si>
  <si>
    <t>Solicitud de fichas técnicas de refrigerantes utilizados en el mantenimiento de aires acondicionados.</t>
  </si>
  <si>
    <t xml:space="preserve">Mantenimiento de la infraestructura incluye:
edificios, espacio de trabajo, redes internas de suministro de servicios públicos, cableado estructural entre otros;
   </t>
  </si>
  <si>
    <t>Degradación del suelo</t>
  </si>
  <si>
    <t>(QRA/QRA+QRO) *100
QRO: Kilogramos, m3 o Toneladas aprovechas
QRA: Kilogramos, m3 o Toneladas aprovechas</t>
  </si>
  <si>
    <t>Consumo de combustibles para el funcionamiento de generadores eléctricos</t>
  </si>
  <si>
    <t>Agua , suelo.</t>
  </si>
  <si>
    <t xml:space="preserve">uso </t>
  </si>
  <si>
    <t>Aseo, limpieza  y desinfección  de las instalaciones de la Entidad. (abarca la compra de detergentes líquidos multiusos utilizados en oficinas para la limpieza de áreas de trabajo ,pisos, escritorios y sillas.</t>
  </si>
  <si>
    <t>Generación de vertimientos al agua</t>
  </si>
  <si>
    <t>Generación de Ruido</t>
  </si>
  <si>
    <t>E</t>
  </si>
  <si>
    <t>Dentro de las actividades de la oficina también se desechan residuos que no  son aprovechables, estos residuos son todo material o sustancia de origen orgánico e inorgánico, que no ofrece ninguna posibilidad de aprovechamiento, reutilización o reincorporación en un proceso productivo o de reciclaje. 
No posee ningún valor comercial (en el mercado local) por  lo tanto requiere disposición final. (papel con residuos orgánicos o aceites, servilletas, pañuelos desechables,   adhesivos, papel carbón, papel y toallas sanitarias, restos de cerámica, madera, textiles, cauchos,  barridos, recipientes de ICOPOR, papel aluminio, papel serado, envases y objetos metálicos contaminados, plástico contaminado.</t>
  </si>
  <si>
    <t xml:space="preserve">Presión sobe el relleno sanitario </t>
  </si>
  <si>
    <t xml:space="preserve">Este impacto se maneja dentro del servicio de aseo, y los residuos son entregados a la empresa de manera adecuada, un aspecto que facilitará su gestión será la construcción del centro de acopio de residuos solidos con especificación técnicas, para evitar que estos residuos contaminen los aprovechables y se aumente el volumen de disposición. </t>
  </si>
  <si>
    <t>Registro fotográfico</t>
  </si>
  <si>
    <t>Contaminación atmosférica</t>
  </si>
  <si>
    <t>La adquisición de papel de oficina tipo bond empleado comúnmente al interior de la Alcaldía para la impresión, reproducción de documentos, comunicados y desarrollo de actividades administrativas (incumplimiento de la directriz nacional de cero papel debido a los malos hábitos de consumo de los funcionarios y contratistas)</t>
  </si>
  <si>
    <t>Flora y recurso hídrico</t>
  </si>
  <si>
    <t xml:space="preserve"> Uso y disposición final</t>
  </si>
  <si>
    <t>cronograma de ejecución de configuración de impresoras</t>
  </si>
  <si>
    <t>Plan de capacitación y listado de asistencias</t>
  </si>
  <si>
    <t xml:space="preserve">Agotamiento de combustible fósil (gas) para la generación de energía. En Barranquilla hay dos plantas generadoras que trabajan con gas natural - Termobarranquílla - Termoflores </t>
  </si>
  <si>
    <t>Combustible fósil</t>
  </si>
  <si>
    <t>Cronograma de ejecución para sustitución progresiva de luminarias</t>
  </si>
  <si>
    <t>Uso de unidades sanitarias por el personal ( sanitarios, lavamanos, lava traperos)</t>
  </si>
  <si>
    <t>Utilizamos el  agua para múltiples propósitos entre ellos , para tirar la cisterna en el servicio sanitario, lavamanos, lava traperos, higiene y aseo del edificio.  en el l edificio paseo Bolívar  existen 71 unidades sanitarias, 19 orinales, 44 lavamanos, 11 lavaplatos con sus llaves; 10 lava traperos con sus llaves y 40 baños . No obstante,  hay un uso representativo ya que hay una permanencia de    personas durante la jornada laboral de ocho (8) horas</t>
  </si>
  <si>
    <t>Agotamiento del recurso hídrico</t>
  </si>
  <si>
    <t xml:space="preserve">Agotamiento del recurso por malos hábitos en el uso del agua,  ya que no se puede dar mayor aprovechamiento debido a la contaminación del agua por diferentes factores </t>
  </si>
  <si>
    <t xml:space="preserve">Registros de sustitución de elementos hidrosanitarios por elementos sanitarios con sistema de ahorro de agua </t>
  </si>
  <si>
    <t>Cronograma de ejecución para sustitución progresiva de elementos sanitarios</t>
  </si>
  <si>
    <t>Creación de convenio para disposición de RAEE.</t>
  </si>
  <si>
    <t>Firma de convenio de disposición de RAEE (equipos de cómputos, periféricos, pilas, luminarias)</t>
  </si>
  <si>
    <t>Kg de RAEE dispuestos 
Lista de RAEE dispuestos</t>
  </si>
  <si>
    <t>Uso y Parqueo de  Vehículos de propiedad o contratados por la Alcaldía Distrital de Barranquilla</t>
  </si>
  <si>
    <t>Contaminación del suelo y  canales hídricos</t>
  </si>
  <si>
    <t>Por el inadecuado manejo de la situación, se puede disponer estos residuos como normales para el relleno sanitario. Amenazan la sostenibilidad y la sustentabilidad ambiental.</t>
  </si>
  <si>
    <t>Verificación del contrato de mantenimiento</t>
  </si>
  <si>
    <t xml:space="preserve"> Plan de seguimiento del mantenimiento </t>
  </si>
  <si>
    <t xml:space="preserve">Direccionamiento Estratégico,  Ordenamiento y desarrollo físico, Programas especiales, Gestión de la Seguridad, Fortalecimiento a la Justicia, Gestión del riesgo, Gestión de Tránsito y Seguridad vial  </t>
  </si>
  <si>
    <t>Emisiones atmosféricas</t>
  </si>
  <si>
    <t>Emisiones atmosféricas contaminantes durante el uso de los vehículos. Si bien esta emisión se hace fuera de las instalaciones, estos vehículos si cumplen una función administrativa y no operacional pues son contratados para el desplazamiento de los secretarios generales y son contratados directamente (se encuentran dentro de nuestro alcance)</t>
  </si>
  <si>
    <t>Se solicita contrato de mantenimiento de Vehículos,  se deben presentar revisión tecnicomecánicas  de gases</t>
  </si>
  <si>
    <t xml:space="preserve">Emisiones de compuestos orgánicos volátiles (COV´s) emitidas por detergentes líquidos  </t>
  </si>
  <si>
    <t>Contaminación atmosférica.</t>
  </si>
  <si>
    <t>En la ejecución de labores de limpieza se lavan elementos como toallas, traperos y otros, los cuales pueden absorber sustancias químicas (Hipoclorito, detergentes, lustra muebles, acido inorgánico, naftalina,  ambientador, varsol, limpiavidrios, aceite mineral, ingredientes inertes) necesarios  para  garantizar la higiene de las instalaciones.</t>
  </si>
  <si>
    <t xml:space="preserve"> Proceso de Contratación - Gestión de la Infraestructura</t>
  </si>
  <si>
    <t>Generación de RCD</t>
  </si>
  <si>
    <t xml:space="preserve"> El manejo inadecuado de los RCD puede generar alteración de la composición del suelo, y de forma indirecta alterar sistemas freáticos, minerales, morfológicos y topográficos del área donde son dispuestos</t>
  </si>
  <si>
    <t>De acuerdo con el manejo adecuado y los lineamientos contemplados en el Programa de Gestión Integral de Residuos Sólidos y la guia técnica de compras publica sostenibles, son los contratistas y proveedores de servicios quienes deben asumir la correcta disposición de los RCD.</t>
  </si>
  <si>
    <t>Mantenimiento de la infraestructura (mantenimiento de aire acondicionado y climatización del edificio)</t>
  </si>
  <si>
    <t>Generación de sustancias agotadoras de ozono (SAO)</t>
  </si>
  <si>
    <t xml:space="preserve">En el mantenimiento de los equipos de acondicionamiento de la entidad (aires acondicionados, centrales y mini Split) se utilizan gases refrigerantes, los cuales pueden generar Sustancias agotadoras de Oxigeno - SAO. 
</t>
  </si>
  <si>
    <t>Contaminación atmosférica y cambio climático</t>
  </si>
  <si>
    <t>Las sustancias agotadoras de ozono son  sustancias químicas de origen industrial con un alto espectro que debilita la capa de ozono, y facilita la formación de compuestos gaseosos tóxicos en la atmosfera, así como aumenta el efecto invernadero.</t>
  </si>
  <si>
    <t>Mantenimiento de la planta eléctrica y subestación eléctrica.</t>
  </si>
  <si>
    <t>Generación de residuos peligrosos - RESPEL</t>
  </si>
  <si>
    <t>Certificado de generación y disposición de RESPEL</t>
  </si>
  <si>
    <t xml:space="preserve">Emisiones atmosféricas (Uso y consumo de combustible) </t>
  </si>
  <si>
    <t>Generación de RESPEL (residuos de lubricantes; aceites y grasas)</t>
  </si>
  <si>
    <t xml:space="preserve">Durante los mantenimientos preventivos y correctivos de ascensores se presentan residuos como restos de lubricantes (aceites y grasas), estos residuos son altamente contaminantes al presentarse en el ambiente por su nivel de toxicidad en cuerpos de agua </t>
  </si>
  <si>
    <t xml:space="preserve">Contaminación hídrica, del suelo y alteración de paisaje </t>
  </si>
  <si>
    <t>Los residuos líquidos o elementos contaminados al no ser tratados de manera adecuada causan un impacto ambiental negativo al suelo o a los ecosistemas donde son dispuestos.</t>
  </si>
  <si>
    <t>MATRIZ DE IDENTIFICACIÓN, VALORACIÓN Y CONTROL  DE ASPECTOS E IMPACTOS AMBIENTALES 2018 - 2019 - ALCALDÍA DISTRITAL DE BARRANQUILLA</t>
  </si>
  <si>
    <t>IDENTIFICACIÓN DE ASPECTOS E IMPACTOS AMBIENTALES</t>
  </si>
  <si>
    <t>VALORACIÓN DE SIGNIFICANCIA DE IMPACTOS AMBIENTALES</t>
  </si>
  <si>
    <t>MEDICIÓN, ANÁLISIS Y EVALUACIÓN</t>
  </si>
  <si>
    <t xml:space="preserve"> Medición</t>
  </si>
  <si>
    <t xml:space="preserve">Presión sobre el relleno sanitario </t>
  </si>
  <si>
    <t>Al disponer residuos solidos aprovechables (reciclables) en los rellenos sanitarios se promueve la presión sobre los rellenos sanitarios, la reducción de su vida útil y la futura depredación de suelos para ampliación o creación de un nuevo relleno, reduciendo la disponibilidad de uso de suelo su contaminación.</t>
  </si>
  <si>
    <t xml:space="preserve">  
Actividades para la impresión, reproducción de documentos, comunicados al interior de la Alcaldia</t>
  </si>
  <si>
    <t>Uso de Planta eléctrica</t>
  </si>
  <si>
    <t>Mantenimiento y cambio de luminarias en las instalaciones</t>
  </si>
  <si>
    <t>Mantenimiento de redes eléctricas</t>
  </si>
  <si>
    <t xml:space="preserve">Todos los procesos </t>
  </si>
  <si>
    <t>Vinculación con una asociación de recicladores para el aprovechamiento de los residuos e Integrar el modelo de aprovechamiento con el esquema interno de gestión de Residuos Sólidos.</t>
  </si>
  <si>
    <t>Emisiones atmosféricas ya que los residuos sólidos en su proceso de descomposición generan malos olores y gases, como metano (CH4) y dióxido de carbono (CO2), que incrementan el efecto invernadero en el planeta.</t>
  </si>
  <si>
    <t>Este impacto se maneja dentro del servicio de aseo y mantenimiento dentro de la alcaldía, evitando malos olores, las emisiones atmosféricas generadas, se salen del alcance y se manejan fuera de la entidad.</t>
  </si>
  <si>
    <t>El encendido y uso de la planta eléctrica genera de forma inevitable ruido y vibraciones en las instalaciones cercanas del lugar donde se haya.</t>
  </si>
  <si>
    <t>Contaminación por ruido (contaminación acústica)</t>
  </si>
  <si>
    <t>Los niveles de ruido altos pueden generar afectación sobre las personas que se ven expuestas a altos niveles.</t>
  </si>
  <si>
    <t>Aire y salud humana</t>
  </si>
  <si>
    <t>Los uso de la planta eléctrica son fortuitos, no son continuos, y los niveles de ruido no han generado queja dentro del personal cercano</t>
  </si>
  <si>
    <t>El uso de impresoras y equipos para la impresión (computadores) generan Residuos de Aparatos Eléctricos y Electrónicos RAEE, los cuales si no son manejados de forma adecuada pueden generar daños graves sobre los entornos donde sean dispuestos. 
Igualmente los tóner y los cartuchos de tintas son considerados RAEE y su afectación a los ecosistemas también resultan graves.
Las luminarias de halógeno, son un residuo RAEE, y especial, que sin un manejo adecuado, se puede convertir en un RESPEL y poner en riesgo la salud humana. su manejo post-consumo esta regulado y su gestión dentro de las instalaciones debe ser especial.</t>
  </si>
  <si>
    <t>Contaminación del  suelo</t>
  </si>
  <si>
    <t>Contaminación del agua</t>
  </si>
  <si>
    <t>Los RAEE poseen pilas de botón, así como los polvillos de tóner, y algunas tintas de los mismos que pueden resultar toxicas en plantas y microorganismos que se encuentran en los suelos.</t>
  </si>
  <si>
    <t>Los RAEE poseen pilas de botón, metales pesados así como los polvillos de tóner, y algunas tintas de los mismos que pueden resultar toxicas en animales, algas microrganismos que se encuentren en el agua, así como alterar las características fisicoquímicas del agua.</t>
  </si>
  <si>
    <t xml:space="preserve">Durante el parqueo de los vehículos dentro de las instalaciones, aunque de forma aislada, pueden generar derrames de aceites, líquidos hidráulicos, y combustibles por el estacionamiento de vehículos en las instalaciones y zonas de parqueo del edificio, se pueden generar por falta de mantenimiento de los vehículos
</t>
  </si>
  <si>
    <t>Agua y fauna acuática</t>
  </si>
  <si>
    <t>El mantenimiento inadecuado de los vehículos y la falta de las revisiones tecnicomecánicas puede ocasionar combustión incompleta por los motores y generar contaminantes criterio tales como NOx, SOx, Material particulado (PM10, PM2,5) y CO.</t>
  </si>
  <si>
    <t>En actividades de limpieza se pueden utilizar insumos que pueden contener compuestos orgánicos. (aerosoles aromatizantes, insecticidas y de limpieza)</t>
  </si>
  <si>
    <t xml:space="preserve">Uso </t>
  </si>
  <si>
    <t xml:space="preserve">Dentro del proceso de contratación se limitara la adquisición de estos bienes para la ejecución de tareas de limpieza y desinfección. </t>
  </si>
  <si>
    <t xml:space="preserve">Inclusión de los criterios de sostenibilidad en el proceso de compras </t>
  </si>
  <si>
    <t>Seguimiento al contrato de adquision de bienes y servicios.</t>
  </si>
  <si>
    <t>Contaminación del agua (eutrofización y aporte de compuestos orgánicos)</t>
  </si>
  <si>
    <t>Los COV son un tipo de contaminantes que participan activamente en la producción de ozono en la atmosfera baja, donde es responsable del Smog fotoquímico.</t>
  </si>
  <si>
    <t>La alcaldía esta conectada de forma adecuada al sistema de alcantarillado de la ciudad de Barranquilla, por tanto no hay vertimientos directos a un cuerpo de agua, sin embargo, los vertidos llegan hasta las PTAR que ayuda en la eliminación de la contaminación</t>
  </si>
  <si>
    <t>La generación de vertimientos esta intrínseca dentro del consumo de agua, sin embargo dentro del programa de compras publicas sostenibles se limitará la adquisición de detergentes y compuestos de limpieza que puedan generar vertimientos contaminantes</t>
  </si>
  <si>
    <t xml:space="preserve">Como resultado del mantenimiento del edificio se pueden generarse RCD - Residuos de Construcción y Demolición, los cuales tienen una gestión regulada.  </t>
  </si>
  <si>
    <t xml:space="preserve">Agua </t>
  </si>
  <si>
    <t>Suelo (indirectamente aguas subterránea)</t>
  </si>
  <si>
    <t>Certificados de disposición de RCD</t>
  </si>
  <si>
    <t>Contratos de adecuación de áreas internos, certificados de disposición de RCD.</t>
  </si>
  <si>
    <t>Fichas técnicas y verificación de obras realizadas (verificación e productos usados)</t>
  </si>
  <si>
    <t>Como resultado de cambio de cableado, se pueden generar RAEE's, los cuales pueden poseer componentes peligrosos, sumado a ello también esta la revisión y mantenimiento de la subestación eléctrica con la que cuenta la edificación, las cual puede generar cerámicas, grasas y aceites. se descarta la presencia de PCB´s en la subestación.</t>
  </si>
  <si>
    <t>Contaminación de suelo</t>
  </si>
  <si>
    <t xml:space="preserve">Los RAEE que se generan del mantenimiento eléctrico al degradarse pueden liberar metales pesados y compuestos orgánicos contaminantes, en el caso puntual estos generan en su mayoría cables y cauchos, que pueden </t>
  </si>
  <si>
    <t xml:space="preserve">Se solicitará al contratista informe de actividades, donde especifique RAEE generados dentro de la ejecución de sus labores y su correcta disposición. </t>
  </si>
  <si>
    <t>Certificado de generación de RAEE y su disposición y manejo.</t>
  </si>
  <si>
    <t>Certificado de generación de RAEE y su disposición y manejo entregado.</t>
  </si>
  <si>
    <t>Como resultado de la ejecución de tareas de mantenimiento de la planta, se puede requerir el uso de grasas, aceites, combustibles, solventes u otros compuestos que son considerados como peligrosos, además se pueden generar derrames de aceites, líquidos, grasas, y combustibles, los cuales al ser secados o recogidos pueden generar un nuevo RESPEL (debido a elementos limpiadores).</t>
  </si>
  <si>
    <t>Contaminación del suelo y agua</t>
  </si>
  <si>
    <t>Se puede contaminar el suelo o el agua si no son bien gestionados los RESPEL o los elementos que estos pudieran llegar a contaminar.</t>
  </si>
  <si>
    <t>El mantenimiento de la planta eléctrica la realiza un contratista, quien es el responsable de la disposición de residuos RESPEL.</t>
  </si>
  <si>
    <t xml:space="preserve">Contaminación atmosférica </t>
  </si>
  <si>
    <t xml:space="preserve">Aire </t>
  </si>
  <si>
    <t>El uso de la planta eléctrica solo se presenta en situaciones de emergencia. Por tanto las emisiones de gases son inevitables y el mantenimiento de la planta garantiza una combustión completa de los combustibles</t>
  </si>
  <si>
    <t>Contrato de mantenimiento</t>
  </si>
  <si>
    <t>Contrato de mantenimiento ejecutado.</t>
  </si>
  <si>
    <t>Gestion de la Infraestructura</t>
  </si>
  <si>
    <t>Emisiones atmósfericas en el recurso afectado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</si>
</sst>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1"/>
      <color theme="1"/>
      <name val="Calibri"/>
      <family val="2"/>
      <scheme val="minor"/>
    </font>
    <font>
      <sz val="10"/>
      <name val="Arial"/>
      <family val="2"/>
    </font>
    <font>
      <sz val="11"/>
      <color theme="1"/>
      <name val="Helvetica"/>
      <family val="2"/>
    </font>
    <font>
      <sz val="10"/>
      <name val="Helvetica"/>
      <family val="2"/>
    </font>
    <font>
      <b/>
      <sz val="10"/>
      <name val="Helvetica"/>
      <family val="2"/>
    </font>
    <font>
      <b/>
      <sz val="11"/>
      <color theme="1"/>
      <name val="Arial"/>
      <family val="2"/>
    </font>
    <font>
      <b/>
      <sz val="8"/>
      <name val="Helvetica"/>
      <family val="2"/>
    </font>
    <font>
      <sz val="8"/>
      <color rgb="FF000000"/>
      <name val="Tahoma"/>
      <family val="2"/>
    </font>
    <font>
      <b/>
      <sz val="8"/>
      <color rgb="FF000000"/>
      <name val="Tahoma"/>
      <family val="2"/>
    </font>
    <font>
      <b/>
      <sz val="12"/>
      <color theme="1"/>
      <name val="Calibri"/>
      <family val="2"/>
      <scheme val="minor"/>
    </font>
    <font>
      <b/>
      <sz val="12"/>
      <color theme="1"/>
      <name val="Arial"/>
      <family val="2"/>
    </font>
    <font>
      <u/>
      <sz val="11"/>
      <color theme="10"/>
      <name val="Calibri"/>
      <family val="2"/>
      <scheme val="minor"/>
    </font>
    <font>
      <sz val="11"/>
      <color theme="1"/>
      <name val="Volkswagen Serial"/>
    </font>
    <font>
      <b/>
      <sz val="12"/>
      <color theme="1"/>
      <name val="Helvetica"/>
      <family val="2"/>
    </font>
    <font>
      <b/>
      <sz val="12"/>
      <color theme="1"/>
      <name val="Cambria Math"/>
      <family val="1"/>
    </font>
    <font>
      <sz val="11"/>
      <color theme="1"/>
      <name val="Cambria Math"/>
      <family val="1"/>
    </font>
    <font>
      <b/>
      <sz val="14"/>
      <color theme="1"/>
      <name val="Arial"/>
      <family val="2"/>
    </font>
    <font>
      <sz val="11"/>
      <color theme="1"/>
      <name val="Times New Roman"/>
      <family val="1"/>
    </font>
    <font>
      <b/>
      <sz val="11"/>
      <name val="Times New Roman"/>
      <family val="1"/>
    </font>
    <font>
      <b/>
      <sz val="10"/>
      <name val="Times New Roman"/>
      <family val="1"/>
    </font>
    <font>
      <b/>
      <sz val="10"/>
      <color theme="1"/>
      <name val="Times New Roman"/>
      <family val="1"/>
    </font>
    <font>
      <sz val="10"/>
      <color theme="1"/>
      <name val="Times New Roman"/>
      <family val="1"/>
    </font>
    <font>
      <sz val="10"/>
      <name val="Times New Roman"/>
      <family val="1"/>
    </font>
    <font>
      <b/>
      <sz val="14"/>
      <name val="Times New Roman"/>
      <family val="1"/>
    </font>
    <font>
      <sz val="14"/>
      <color theme="1"/>
      <name val="Times New Roman"/>
      <family val="1"/>
    </font>
    <font>
      <b/>
      <sz val="14"/>
      <color theme="1"/>
      <name val="Times New Roman"/>
      <family val="1"/>
    </font>
    <font>
      <sz val="10"/>
      <color rgb="FF000000"/>
      <name val="Times New Roman"/>
      <family val="18"/>
    </font>
    <font>
      <sz val="10"/>
      <color rgb="FF000000"/>
      <name val="Calibri"/>
      <family val="2"/>
    </font>
    <font>
      <sz val="10"/>
      <color rgb="FF000000"/>
      <name val="Times New Roman"/>
      <family val="1"/>
    </font>
    <font>
      <sz val="14"/>
      <color rgb="FFFFFFFF"/>
      <name val="Times New Roman"/>
      <family val="1"/>
    </font>
    <font>
      <b/>
      <sz val="10"/>
      <color theme="0"/>
      <name val="Times New Roman"/>
      <family val="1"/>
    </font>
    <font>
      <sz val="8"/>
      <color rgb="FF000000"/>
      <name val="Calibri"/>
      <family val="2"/>
    </font>
    <font>
      <sz val="12"/>
      <color rgb="FF000000"/>
      <name val="Times New Roman"/>
      <family val="18"/>
    </font>
    <font>
      <b/>
      <sz val="10"/>
      <color rgb="FF000000"/>
      <name val="Tahoma"/>
      <family val="2"/>
    </font>
    <font>
      <b/>
      <sz val="10"/>
      <color rgb="FF000000"/>
      <name val="Times New Roman"/>
      <family val="18"/>
    </font>
    <font>
      <b/>
      <i/>
      <sz val="10"/>
      <color rgb="FF000000"/>
      <name val="Times New Roman"/>
      <family val="18"/>
    </font>
    <font>
      <b/>
      <sz val="11"/>
      <color theme="1"/>
      <name val="Calibri"/>
      <family val="2"/>
      <scheme val="minor"/>
    </font>
  </fonts>
  <fills count="21">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theme="9"/>
        <bgColor indexed="64"/>
      </patternFill>
    </fill>
    <fill>
      <patternFill patternType="solid">
        <fgColor rgb="FFFFC000"/>
        <bgColor indexed="64"/>
      </patternFill>
    </fill>
    <fill>
      <patternFill patternType="solid">
        <fgColor theme="4"/>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rgb="FF00B05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rgb="FFE5B8B7"/>
        <bgColor indexed="64"/>
      </patternFill>
    </fill>
    <fill>
      <patternFill patternType="solid">
        <fgColor rgb="FF9BBB59"/>
        <bgColor indexed="64"/>
      </patternFill>
    </fill>
    <fill>
      <patternFill patternType="solid">
        <fgColor rgb="FF244061"/>
        <bgColor indexed="64"/>
      </patternFill>
    </fill>
    <fill>
      <patternFill patternType="solid">
        <fgColor rgb="FF92D050"/>
        <bgColor indexed="64"/>
      </patternFill>
    </fill>
    <fill>
      <patternFill patternType="solid">
        <fgColor theme="4" tint="0.79998168889431442"/>
        <bgColor indexed="64"/>
      </patternFill>
    </fill>
  </fills>
  <borders count="36">
    <border>
      <left/>
      <right/>
      <top/>
      <bottom/>
      <diagonal/>
    </border>
    <border>
      <left style="medium">
        <color auto="1"/>
      </left>
      <right/>
      <top/>
      <bottom/>
      <diagonal/>
    </border>
    <border>
      <left/>
      <right style="medium">
        <color auto="1"/>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style="medium">
        <color auto="1"/>
      </top>
      <bottom style="medium">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auto="1"/>
      </left>
      <right style="thin">
        <color auto="1"/>
      </right>
      <top/>
      <bottom style="medium">
        <color auto="1"/>
      </bottom>
      <diagonal/>
    </border>
    <border>
      <left style="thin">
        <color auto="1"/>
      </left>
      <right style="thin">
        <color auto="1"/>
      </right>
      <top/>
      <bottom/>
      <diagonal/>
    </border>
    <border>
      <left style="thin">
        <color indexed="64"/>
      </left>
      <right style="thin">
        <color auto="1"/>
      </right>
      <top style="medium">
        <color auto="1"/>
      </top>
      <bottom/>
      <diagonal/>
    </border>
    <border>
      <left style="medium">
        <color auto="1"/>
      </left>
      <right style="medium">
        <color auto="1"/>
      </right>
      <top style="medium">
        <color auto="1"/>
      </top>
      <bottom/>
      <diagonal/>
    </border>
    <border>
      <left style="thin">
        <color auto="1"/>
      </left>
      <right/>
      <top style="thin">
        <color auto="1"/>
      </top>
      <bottom style="medium">
        <color indexed="64"/>
      </bottom>
      <diagonal/>
    </border>
    <border>
      <left/>
      <right style="thin">
        <color indexed="64"/>
      </right>
      <top/>
      <bottom/>
      <diagonal/>
    </border>
    <border>
      <left style="thin">
        <color auto="1"/>
      </left>
      <right/>
      <top/>
      <bottom/>
      <diagonal/>
    </border>
    <border>
      <left style="thin">
        <color auto="1"/>
      </left>
      <right/>
      <top/>
      <bottom style="medium">
        <color auto="1"/>
      </bottom>
      <diagonal/>
    </border>
    <border>
      <left style="medium">
        <color auto="1"/>
      </left>
      <right style="medium">
        <color auto="1"/>
      </right>
      <top/>
      <bottom style="double">
        <color indexed="64"/>
      </bottom>
      <diagonal/>
    </border>
    <border>
      <left/>
      <right style="medium">
        <color auto="1"/>
      </right>
      <top/>
      <bottom style="medium">
        <color auto="1"/>
      </bottom>
      <diagonal/>
    </border>
    <border>
      <left style="medium">
        <color auto="1"/>
      </left>
      <right style="medium">
        <color auto="1"/>
      </right>
      <top/>
      <bottom/>
      <diagonal/>
    </border>
    <border>
      <left style="thin">
        <color indexed="64"/>
      </left>
      <right style="thin">
        <color indexed="64"/>
      </right>
      <top style="double">
        <color indexed="64"/>
      </top>
      <bottom/>
      <diagonal/>
    </border>
    <border>
      <left style="medium">
        <color auto="1"/>
      </left>
      <right/>
      <top style="medium">
        <color auto="1"/>
      </top>
      <bottom/>
      <diagonal/>
    </border>
    <border>
      <left/>
      <right style="thin">
        <color indexed="64"/>
      </right>
      <top style="medium">
        <color auto="1"/>
      </top>
      <bottom/>
      <diagonal/>
    </border>
    <border>
      <left style="medium">
        <color indexed="64"/>
      </left>
      <right style="thin">
        <color auto="1"/>
      </right>
      <top/>
      <bottom/>
      <diagonal/>
    </border>
  </borders>
  <cellStyleXfs count="4">
    <xf numFmtId="0" fontId="0" fillId="0" borderId="0"/>
    <xf numFmtId="9" fontId="1" fillId="0" borderId="0" applyFont="0" applyFill="0" applyBorder="0" applyAlignment="0" applyProtection="0"/>
    <xf numFmtId="0" fontId="2" fillId="0" borderId="0"/>
    <xf numFmtId="0" fontId="12" fillId="0" borderId="0" applyNumberFormat="0" applyFill="0" applyBorder="0" applyAlignment="0" applyProtection="0"/>
  </cellStyleXfs>
  <cellXfs count="268">
    <xf numFmtId="0" fontId="0" fillId="0" borderId="0" xfId="0"/>
    <xf numFmtId="0" fontId="3" fillId="0" borderId="0" xfId="0" applyFont="1" applyBorder="1"/>
    <xf numFmtId="0" fontId="3" fillId="0" borderId="0" xfId="0" applyFont="1" applyBorder="1" applyAlignment="1">
      <alignment vertical="center" wrapText="1"/>
    </xf>
    <xf numFmtId="0" fontId="4" fillId="0" borderId="0" xfId="0" applyFont="1"/>
    <xf numFmtId="0" fontId="5" fillId="0" borderId="0" xfId="0" applyFont="1" applyBorder="1" applyAlignment="1"/>
    <xf numFmtId="0" fontId="5" fillId="0" borderId="0" xfId="0" applyFont="1" applyBorder="1" applyAlignment="1">
      <alignment wrapText="1"/>
    </xf>
    <xf numFmtId="0" fontId="4" fillId="0" borderId="0" xfId="0" applyFont="1" applyBorder="1"/>
    <xf numFmtId="0" fontId="16" fillId="0" borderId="0" xfId="0" applyFont="1" applyAlignment="1">
      <alignment horizontal="left" vertical="center" indent="15"/>
    </xf>
    <xf numFmtId="0" fontId="5" fillId="0" borderId="0" xfId="0" applyFont="1" applyBorder="1" applyAlignment="1">
      <alignment horizontal="center" wrapText="1"/>
    </xf>
    <xf numFmtId="0" fontId="5" fillId="0" borderId="0" xfId="0" applyFont="1" applyBorder="1" applyAlignment="1">
      <alignment horizontal="center"/>
    </xf>
    <xf numFmtId="0" fontId="7" fillId="0" borderId="0" xfId="0" applyFont="1" applyBorder="1" applyAlignment="1">
      <alignment horizontal="left" wrapText="1"/>
    </xf>
    <xf numFmtId="0" fontId="20" fillId="0" borderId="21" xfId="0" applyFont="1" applyFill="1" applyBorder="1" applyAlignment="1">
      <alignment horizontal="center" vertical="center" textRotation="90" wrapText="1"/>
    </xf>
    <xf numFmtId="9" fontId="20" fillId="7" borderId="21" xfId="1" applyFont="1" applyFill="1" applyBorder="1" applyAlignment="1">
      <alignment horizontal="center" vertical="center" wrapText="1"/>
    </xf>
    <xf numFmtId="9" fontId="20" fillId="8" borderId="21" xfId="1" applyFont="1" applyFill="1" applyBorder="1" applyAlignment="1">
      <alignment horizontal="center" vertical="center" wrapText="1"/>
    </xf>
    <xf numFmtId="9" fontId="20" fillId="9" borderId="21" xfId="1"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2" fillId="7" borderId="19" xfId="0" applyFont="1" applyFill="1" applyBorder="1" applyAlignment="1">
      <alignment vertical="center" wrapText="1"/>
    </xf>
    <xf numFmtId="0" fontId="22" fillId="8" borderId="9" xfId="0" applyFont="1" applyFill="1" applyBorder="1" applyAlignment="1">
      <alignment horizontal="center" vertical="center" wrapText="1"/>
    </xf>
    <xf numFmtId="0" fontId="22" fillId="8" borderId="9" xfId="0" applyFont="1" applyFill="1" applyBorder="1" applyAlignment="1">
      <alignment vertical="center" wrapText="1"/>
    </xf>
    <xf numFmtId="0" fontId="22" fillId="9" borderId="9" xfId="0" applyFont="1" applyFill="1" applyBorder="1" applyAlignment="1">
      <alignment vertical="center" wrapText="1"/>
    </xf>
    <xf numFmtId="0" fontId="23" fillId="9" borderId="9" xfId="0" applyFont="1" applyFill="1" applyBorder="1" applyAlignment="1">
      <alignment horizontal="left" vertical="center" wrapText="1"/>
    </xf>
    <xf numFmtId="0" fontId="23" fillId="9" borderId="9"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2" fillId="0" borderId="9" xfId="0" applyFont="1" applyBorder="1" applyAlignment="1">
      <alignment horizontal="center" vertical="center" wrapText="1"/>
    </xf>
    <xf numFmtId="0" fontId="22" fillId="9" borderId="9" xfId="3" applyFont="1" applyFill="1" applyBorder="1" applyAlignment="1">
      <alignment horizontal="left" vertical="center" wrapText="1"/>
    </xf>
    <xf numFmtId="0" fontId="21" fillId="0" borderId="6" xfId="0" applyFont="1" applyBorder="1" applyAlignment="1">
      <alignment horizontal="center"/>
    </xf>
    <xf numFmtId="0" fontId="21" fillId="0" borderId="5" xfId="0" applyFont="1" applyBorder="1" applyAlignment="1">
      <alignment horizontal="center" vertical="center"/>
    </xf>
    <xf numFmtId="0" fontId="21" fillId="0" borderId="24" xfId="0" applyFont="1" applyBorder="1" applyAlignment="1">
      <alignment horizontal="center" vertical="center"/>
    </xf>
    <xf numFmtId="0" fontId="21" fillId="0" borderId="9" xfId="0" applyFont="1" applyBorder="1" applyAlignment="1">
      <alignment horizontal="center" vertical="center"/>
    </xf>
    <xf numFmtId="0" fontId="18" fillId="0" borderId="19" xfId="0" applyFont="1" applyBorder="1"/>
    <xf numFmtId="0" fontId="22" fillId="8" borderId="9" xfId="0" applyFont="1" applyFill="1" applyBorder="1" applyAlignment="1">
      <alignment horizontal="left" vertical="center" wrapText="1"/>
    </xf>
    <xf numFmtId="0" fontId="22" fillId="9" borderId="9" xfId="0" applyFont="1" applyFill="1" applyBorder="1" applyAlignment="1">
      <alignment horizontal="center" vertical="center" wrapText="1"/>
    </xf>
    <xf numFmtId="0" fontId="22" fillId="9" borderId="9" xfId="0" applyFont="1" applyFill="1" applyBorder="1" applyAlignment="1">
      <alignment horizontal="center" vertical="center"/>
    </xf>
    <xf numFmtId="0" fontId="22" fillId="9" borderId="9" xfId="0" applyFont="1" applyFill="1" applyBorder="1" applyAlignment="1">
      <alignment horizontal="left" vertical="center" wrapText="1"/>
    </xf>
    <xf numFmtId="0" fontId="22" fillId="0" borderId="0" xfId="0" applyFont="1" applyBorder="1" applyAlignment="1">
      <alignment vertical="center" wrapText="1"/>
    </xf>
    <xf numFmtId="0" fontId="22" fillId="0" borderId="0" xfId="0" applyFont="1" applyBorder="1" applyAlignment="1">
      <alignment horizontal="center" vertical="center" wrapText="1"/>
    </xf>
    <xf numFmtId="9" fontId="23" fillId="7" borderId="9" xfId="1" applyFont="1" applyFill="1" applyBorder="1" applyAlignment="1">
      <alignment horizontal="left" vertical="center" wrapText="1"/>
    </xf>
    <xf numFmtId="0" fontId="22" fillId="0" borderId="9" xfId="0" applyFont="1" applyBorder="1" applyAlignment="1">
      <alignment horizontal="center" vertical="center"/>
    </xf>
    <xf numFmtId="0" fontId="20" fillId="0" borderId="9" xfId="0" applyFont="1" applyFill="1" applyBorder="1" applyAlignment="1" applyProtection="1">
      <alignment horizontal="center" vertical="center" wrapText="1"/>
    </xf>
    <xf numFmtId="0" fontId="22" fillId="10" borderId="9" xfId="0" applyFont="1" applyFill="1" applyBorder="1" applyAlignment="1">
      <alignment horizontal="center" vertical="center" wrapText="1"/>
    </xf>
    <xf numFmtId="9" fontId="20" fillId="0" borderId="9" xfId="1" applyFont="1" applyFill="1" applyBorder="1" applyAlignment="1">
      <alignment horizontal="center" vertical="center" wrapText="1"/>
    </xf>
    <xf numFmtId="0" fontId="22" fillId="0" borderId="9" xfId="0" applyFont="1" applyBorder="1"/>
    <xf numFmtId="0" fontId="20" fillId="0" borderId="9" xfId="0" applyFont="1" applyFill="1" applyBorder="1" applyAlignment="1">
      <alignment horizontal="center" vertical="center" textRotation="90" wrapText="1"/>
    </xf>
    <xf numFmtId="0" fontId="23" fillId="2" borderId="9" xfId="2" applyFont="1" applyFill="1" applyBorder="1" applyAlignment="1" applyProtection="1">
      <alignment horizontal="center" vertical="center" wrapText="1"/>
      <protection locked="0"/>
    </xf>
    <xf numFmtId="0" fontId="22" fillId="8" borderId="9" xfId="0" applyFont="1" applyFill="1" applyBorder="1" applyAlignment="1">
      <alignment horizontal="justify" vertical="center" wrapText="1"/>
    </xf>
    <xf numFmtId="0" fontId="22" fillId="0" borderId="9" xfId="0" applyFont="1" applyFill="1" applyBorder="1" applyAlignment="1">
      <alignment horizontal="center" vertical="center"/>
    </xf>
    <xf numFmtId="0" fontId="22" fillId="5" borderId="9" xfId="0" applyFont="1" applyFill="1" applyBorder="1" applyAlignment="1">
      <alignment horizontal="center" vertical="center"/>
    </xf>
    <xf numFmtId="0" fontId="22" fillId="8" borderId="9" xfId="0" applyFont="1" applyFill="1" applyBorder="1" applyAlignment="1">
      <alignment vertical="center"/>
    </xf>
    <xf numFmtId="0" fontId="22" fillId="10" borderId="9" xfId="0" applyFont="1" applyFill="1" applyBorder="1" applyAlignment="1">
      <alignment horizontal="center" vertical="center"/>
    </xf>
    <xf numFmtId="0" fontId="22" fillId="8" borderId="9" xfId="0" applyFont="1" applyFill="1" applyBorder="1" applyAlignment="1">
      <alignment horizontal="center" wrapText="1"/>
    </xf>
    <xf numFmtId="0" fontId="22" fillId="0" borderId="9" xfId="0" applyFont="1" applyBorder="1" applyAlignment="1">
      <alignment vertical="center" wrapText="1"/>
    </xf>
    <xf numFmtId="0" fontId="22" fillId="0" borderId="0" xfId="0" applyFont="1" applyBorder="1" applyAlignment="1">
      <alignment horizontal="center"/>
    </xf>
    <xf numFmtId="0" fontId="22" fillId="0" borderId="0" xfId="0" applyFont="1" applyBorder="1"/>
    <xf numFmtId="0" fontId="20" fillId="13" borderId="5"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13" borderId="6" xfId="0" applyFont="1" applyFill="1" applyBorder="1" applyAlignment="1">
      <alignment horizontal="center" vertical="center" wrapText="1"/>
    </xf>
    <xf numFmtId="0" fontId="20" fillId="0" borderId="5" xfId="0" applyFont="1" applyFill="1" applyBorder="1" applyAlignment="1">
      <alignment horizontal="center" vertical="center" textRotation="90" wrapText="1"/>
    </xf>
    <xf numFmtId="0" fontId="20" fillId="13" borderId="11" xfId="0" applyFont="1" applyFill="1" applyBorder="1" applyAlignment="1">
      <alignment horizontal="center" vertical="center" wrapText="1"/>
    </xf>
    <xf numFmtId="0" fontId="20" fillId="0" borderId="22" xfId="0" applyFont="1" applyFill="1" applyBorder="1" applyAlignment="1">
      <alignment horizontal="center" vertical="center" wrapText="1"/>
    </xf>
    <xf numFmtId="0" fontId="20" fillId="12" borderId="24" xfId="0" applyFont="1" applyFill="1" applyBorder="1" applyAlignment="1">
      <alignment horizontal="center" vertical="center" wrapText="1"/>
    </xf>
    <xf numFmtId="0" fontId="20" fillId="12" borderId="24" xfId="0" applyFont="1" applyFill="1" applyBorder="1" applyAlignment="1" applyProtection="1">
      <alignment horizontal="center" vertical="center" wrapText="1"/>
    </xf>
    <xf numFmtId="0" fontId="23" fillId="0" borderId="9" xfId="0" applyFont="1" applyFill="1" applyBorder="1" applyAlignment="1" applyProtection="1">
      <alignment horizontal="center" vertical="center" wrapText="1"/>
    </xf>
    <xf numFmtId="0" fontId="20" fillId="0" borderId="0" xfId="0" applyFont="1" applyFill="1" applyBorder="1" applyAlignment="1">
      <alignment horizontal="center" vertical="center" wrapText="1"/>
    </xf>
    <xf numFmtId="0" fontId="23" fillId="0" borderId="18" xfId="0" applyFont="1" applyFill="1" applyBorder="1" applyAlignment="1" applyProtection="1">
      <alignment horizontal="center" vertical="center" wrapText="1"/>
    </xf>
    <xf numFmtId="0" fontId="21" fillId="11" borderId="22" xfId="0" applyFont="1" applyFill="1" applyBorder="1" applyAlignment="1">
      <alignment horizontal="center" vertical="center" wrapText="1"/>
    </xf>
    <xf numFmtId="0" fontId="23" fillId="9" borderId="22" xfId="0" applyFont="1" applyFill="1" applyBorder="1" applyAlignment="1">
      <alignment horizontal="left" vertical="center" wrapText="1"/>
    </xf>
    <xf numFmtId="0" fontId="23" fillId="9" borderId="22" xfId="0" applyFont="1" applyFill="1" applyBorder="1" applyAlignment="1">
      <alignment horizontal="center" vertical="center" wrapText="1"/>
    </xf>
    <xf numFmtId="0" fontId="22" fillId="0" borderId="27" xfId="0" applyFont="1" applyBorder="1" applyAlignment="1">
      <alignment horizontal="center" vertical="center"/>
    </xf>
    <xf numFmtId="0" fontId="29" fillId="0" borderId="9" xfId="0" applyFont="1" applyBorder="1" applyAlignment="1">
      <alignment horizontal="center" vertical="center" wrapText="1"/>
    </xf>
    <xf numFmtId="0" fontId="22" fillId="0" borderId="1" xfId="0" applyFont="1" applyBorder="1" applyAlignment="1">
      <alignment horizontal="center" vertical="center"/>
    </xf>
    <xf numFmtId="0" fontId="26" fillId="16" borderId="4" xfId="0" applyFont="1" applyFill="1" applyBorder="1" applyAlignment="1">
      <alignment horizontal="center" vertical="center" wrapText="1"/>
    </xf>
    <xf numFmtId="0" fontId="25" fillId="3" borderId="30" xfId="0" applyFont="1" applyFill="1" applyBorder="1" applyAlignment="1">
      <alignment horizontal="center" vertical="center" wrapText="1"/>
    </xf>
    <xf numFmtId="0" fontId="25" fillId="0" borderId="30" xfId="0" applyFont="1" applyBorder="1" applyAlignment="1">
      <alignment horizontal="center" vertical="center" wrapText="1"/>
    </xf>
    <xf numFmtId="0" fontId="25" fillId="0" borderId="7" xfId="0" applyFont="1" applyBorder="1" applyAlignment="1">
      <alignment horizontal="right" vertical="center" wrapText="1"/>
    </xf>
    <xf numFmtId="0" fontId="25" fillId="0" borderId="30" xfId="0" applyFont="1" applyBorder="1" applyAlignment="1">
      <alignment vertical="center" wrapText="1"/>
    </xf>
    <xf numFmtId="0" fontId="25" fillId="5" borderId="30" xfId="0" applyFont="1" applyFill="1" applyBorder="1" applyAlignment="1">
      <alignment horizontal="center" vertical="center" wrapText="1"/>
    </xf>
    <xf numFmtId="0" fontId="25" fillId="17" borderId="30" xfId="0" applyFont="1" applyFill="1" applyBorder="1" applyAlignment="1">
      <alignment horizontal="center" vertical="center" wrapText="1"/>
    </xf>
    <xf numFmtId="0" fontId="22" fillId="0" borderId="7" xfId="0" applyFont="1" applyBorder="1" applyAlignment="1">
      <alignment vertical="center" wrapText="1"/>
    </xf>
    <xf numFmtId="0" fontId="30" fillId="18" borderId="30" xfId="0" applyFont="1" applyFill="1" applyBorder="1" applyAlignment="1">
      <alignment horizontal="center" vertical="center" wrapText="1"/>
    </xf>
    <xf numFmtId="0" fontId="22" fillId="0" borderId="18" xfId="0" applyFont="1" applyBorder="1" applyAlignment="1">
      <alignment horizontal="center" vertical="center" wrapText="1"/>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22" fillId="7" borderId="9" xfId="0" applyFont="1" applyFill="1" applyBorder="1" applyAlignment="1">
      <alignment vertical="center" wrapText="1"/>
    </xf>
    <xf numFmtId="0" fontId="22" fillId="0" borderId="9" xfId="0" applyFont="1" applyBorder="1" applyAlignment="1">
      <alignment vertical="center" wrapText="1"/>
    </xf>
    <xf numFmtId="0" fontId="22" fillId="8" borderId="9" xfId="0" applyFont="1" applyFill="1" applyBorder="1" applyAlignment="1">
      <alignment vertical="center" wrapText="1"/>
    </xf>
    <xf numFmtId="0" fontId="22" fillId="0" borderId="9" xfId="0" applyFont="1" applyBorder="1" applyAlignment="1">
      <alignment horizontal="center" vertical="center" wrapText="1"/>
    </xf>
    <xf numFmtId="0" fontId="22" fillId="9" borderId="9" xfId="0" applyFont="1" applyFill="1" applyBorder="1" applyAlignment="1">
      <alignment horizontal="center" vertical="center"/>
    </xf>
    <xf numFmtId="0" fontId="22" fillId="0" borderId="9" xfId="0" applyFont="1" applyBorder="1" applyAlignment="1">
      <alignment horizontal="center" vertical="center"/>
    </xf>
    <xf numFmtId="0" fontId="23" fillId="0" borderId="9" xfId="0" applyFont="1" applyFill="1" applyBorder="1" applyAlignment="1">
      <alignment horizontal="center" vertical="center" wrapText="1"/>
    </xf>
    <xf numFmtId="0" fontId="22" fillId="9" borderId="9" xfId="0" applyFont="1" applyFill="1" applyBorder="1" applyAlignment="1">
      <alignment horizontal="center" vertical="center" wrapText="1"/>
    </xf>
    <xf numFmtId="0" fontId="21" fillId="11" borderId="9" xfId="0" applyFont="1" applyFill="1" applyBorder="1" applyAlignment="1">
      <alignment horizontal="center" vertical="center" wrapText="1"/>
    </xf>
    <xf numFmtId="0" fontId="23" fillId="9" borderId="9" xfId="0" applyFont="1" applyFill="1" applyBorder="1" applyAlignment="1">
      <alignment horizontal="center" vertical="center" wrapText="1"/>
    </xf>
    <xf numFmtId="0" fontId="22" fillId="9" borderId="9" xfId="0" applyFont="1" applyFill="1" applyBorder="1" applyAlignment="1">
      <alignment vertical="center" wrapText="1"/>
    </xf>
    <xf numFmtId="0" fontId="20" fillId="0" borderId="9" xfId="0" applyFont="1" applyFill="1" applyBorder="1" applyAlignment="1">
      <alignment horizontal="center" vertical="center" wrapText="1"/>
    </xf>
    <xf numFmtId="0" fontId="22" fillId="0" borderId="19" xfId="0" applyFont="1" applyBorder="1" applyAlignment="1">
      <alignment vertical="center" wrapText="1"/>
    </xf>
    <xf numFmtId="0" fontId="22" fillId="0" borderId="10" xfId="0" applyFont="1" applyBorder="1" applyAlignment="1">
      <alignment horizontal="center" vertical="center"/>
    </xf>
    <xf numFmtId="0" fontId="22" fillId="19" borderId="10" xfId="0" applyFont="1" applyFill="1" applyBorder="1" applyAlignment="1">
      <alignment horizontal="center" vertical="center"/>
    </xf>
    <xf numFmtId="0" fontId="22" fillId="7" borderId="9" xfId="0" applyFont="1" applyFill="1" applyBorder="1" applyAlignment="1">
      <alignment horizontal="center" vertical="center" wrapText="1"/>
    </xf>
    <xf numFmtId="0" fontId="22" fillId="0" borderId="0" xfId="0" applyFont="1" applyBorder="1" applyAlignment="1">
      <alignment horizontal="center" vertical="center"/>
    </xf>
    <xf numFmtId="0" fontId="23" fillId="0" borderId="18"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22" fillId="9" borderId="18" xfId="0" applyFont="1" applyFill="1" applyBorder="1" applyAlignment="1">
      <alignment horizontal="center" vertical="center"/>
    </xf>
    <xf numFmtId="0" fontId="22" fillId="9" borderId="22" xfId="0" applyFont="1" applyFill="1" applyBorder="1" applyAlignment="1">
      <alignment horizontal="left" vertical="center"/>
    </xf>
    <xf numFmtId="9" fontId="23" fillId="7" borderId="19" xfId="1" applyFont="1" applyFill="1" applyBorder="1" applyAlignment="1">
      <alignment horizontal="left" vertical="center" wrapText="1"/>
    </xf>
    <xf numFmtId="0" fontId="21" fillId="11" borderId="18" xfId="0" applyFont="1" applyFill="1" applyBorder="1" applyAlignment="1">
      <alignment horizontal="center" vertical="center" wrapText="1"/>
    </xf>
    <xf numFmtId="0" fontId="22" fillId="9" borderId="18" xfId="0" applyFont="1" applyFill="1" applyBorder="1" applyAlignment="1">
      <alignment horizontal="center" vertical="center" wrapText="1"/>
    </xf>
    <xf numFmtId="0" fontId="22" fillId="0" borderId="20" xfId="0" applyFont="1" applyBorder="1" applyAlignment="1">
      <alignment horizontal="center" vertical="center"/>
    </xf>
    <xf numFmtId="0" fontId="20" fillId="0" borderId="26" xfId="0" applyFont="1" applyFill="1" applyBorder="1" applyAlignment="1">
      <alignment horizontal="center" vertical="center" wrapText="1"/>
    </xf>
    <xf numFmtId="0" fontId="20" fillId="0" borderId="28" xfId="0" applyFont="1" applyFill="1" applyBorder="1" applyAlignment="1">
      <alignment horizontal="center" vertical="center" textRotation="90" wrapText="1"/>
    </xf>
    <xf numFmtId="0" fontId="20" fillId="0" borderId="0" xfId="0" applyFont="1" applyBorder="1" applyAlignment="1"/>
    <xf numFmtId="0" fontId="22" fillId="0" borderId="1" xfId="0" applyFont="1" applyBorder="1"/>
    <xf numFmtId="9" fontId="20" fillId="0" borderId="0" xfId="1" applyFont="1" applyFill="1" applyBorder="1" applyAlignment="1">
      <alignment horizontal="center" vertical="center" wrapText="1"/>
    </xf>
    <xf numFmtId="9" fontId="20" fillId="0" borderId="26" xfId="1" applyFont="1" applyFill="1" applyBorder="1" applyAlignment="1">
      <alignment horizontal="center" vertical="center" wrapText="1"/>
    </xf>
    <xf numFmtId="0" fontId="22" fillId="0" borderId="0" xfId="0" applyFont="1" applyBorder="1" applyAlignment="1"/>
    <xf numFmtId="0" fontId="21" fillId="12" borderId="32" xfId="0" applyFont="1" applyFill="1" applyBorder="1" applyAlignment="1">
      <alignment horizontal="center" vertical="center"/>
    </xf>
    <xf numFmtId="0" fontId="22" fillId="0" borderId="0" xfId="0" applyFont="1" applyFill="1" applyBorder="1" applyAlignment="1">
      <alignment wrapText="1"/>
    </xf>
    <xf numFmtId="0" fontId="22" fillId="0" borderId="0" xfId="0" applyFont="1" applyFill="1" applyBorder="1" applyAlignment="1">
      <alignment vertical="center"/>
    </xf>
    <xf numFmtId="0" fontId="22" fillId="0" borderId="0" xfId="0" applyFont="1"/>
    <xf numFmtId="0" fontId="22" fillId="0" borderId="0" xfId="0" applyFont="1" applyBorder="1" applyAlignment="1">
      <alignment wrapText="1"/>
    </xf>
    <xf numFmtId="0" fontId="22" fillId="8" borderId="18" xfId="0" applyFont="1" applyFill="1" applyBorder="1" applyAlignment="1">
      <alignment horizontal="left" vertical="center" wrapText="1"/>
    </xf>
    <xf numFmtId="0" fontId="22" fillId="9" borderId="18" xfId="0" applyFont="1" applyFill="1" applyBorder="1" applyAlignment="1">
      <alignment vertical="center" wrapText="1"/>
    </xf>
    <xf numFmtId="0" fontId="22" fillId="9" borderId="9" xfId="0" applyFont="1" applyFill="1" applyBorder="1" applyAlignment="1">
      <alignment horizontal="center" vertical="center" wrapText="1"/>
    </xf>
    <xf numFmtId="0" fontId="22" fillId="0" borderId="9" xfId="0" applyFont="1" applyBorder="1" applyAlignment="1">
      <alignment horizontal="center" vertical="center"/>
    </xf>
    <xf numFmtId="0" fontId="20" fillId="0" borderId="0" xfId="0" applyFont="1" applyFill="1" applyBorder="1" applyAlignment="1">
      <alignment horizontal="center" vertical="center" wrapText="1"/>
    </xf>
    <xf numFmtId="0" fontId="21" fillId="0" borderId="0" xfId="0" applyFont="1" applyBorder="1" applyAlignment="1">
      <alignment horizontal="center" vertical="center" wrapText="1"/>
    </xf>
    <xf numFmtId="0" fontId="22" fillId="7" borderId="18" xfId="0" applyFont="1" applyFill="1" applyBorder="1" applyAlignment="1">
      <alignment horizontal="left" vertical="center" wrapText="1"/>
    </xf>
    <xf numFmtId="0" fontId="22" fillId="7" borderId="9" xfId="0" applyFont="1" applyFill="1" applyBorder="1" applyAlignment="1">
      <alignment horizontal="left" vertical="center" wrapText="1"/>
    </xf>
    <xf numFmtId="0" fontId="22" fillId="8" borderId="22" xfId="0" applyFont="1" applyFill="1" applyBorder="1" applyAlignment="1">
      <alignment vertical="center" wrapText="1"/>
    </xf>
    <xf numFmtId="0" fontId="23" fillId="0" borderId="9" xfId="0" applyFont="1" applyFill="1" applyBorder="1" applyAlignment="1">
      <alignment horizontal="left" vertical="center" wrapText="1"/>
    </xf>
    <xf numFmtId="0" fontId="22" fillId="0" borderId="9" xfId="0" applyFont="1" applyBorder="1" applyAlignment="1">
      <alignment horizontal="left" vertical="center" wrapText="1"/>
    </xf>
    <xf numFmtId="0" fontId="29" fillId="0" borderId="9" xfId="0" applyFont="1" applyBorder="1" applyAlignment="1">
      <alignment horizontal="left" vertical="center" wrapText="1"/>
    </xf>
    <xf numFmtId="0" fontId="23" fillId="0" borderId="9" xfId="0" applyFont="1" applyBorder="1" applyAlignment="1">
      <alignment horizontal="left" vertical="center" wrapText="1"/>
    </xf>
    <xf numFmtId="0" fontId="37" fillId="0" borderId="0" xfId="0" applyFont="1"/>
    <xf numFmtId="0" fontId="22" fillId="0" borderId="18"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19" xfId="0" applyFont="1" applyBorder="1" applyAlignment="1">
      <alignment horizontal="center" vertical="center"/>
    </xf>
    <xf numFmtId="0" fontId="22" fillId="0" borderId="9" xfId="0" applyFont="1" applyBorder="1" applyAlignment="1">
      <alignment horizontal="center" vertical="center"/>
    </xf>
    <xf numFmtId="0" fontId="22" fillId="0" borderId="9" xfId="0" applyFont="1" applyBorder="1" applyAlignment="1">
      <alignment horizontal="center" vertical="center" wrapText="1"/>
    </xf>
    <xf numFmtId="0" fontId="22" fillId="0" borderId="22" xfId="0" applyFont="1" applyBorder="1" applyAlignment="1">
      <alignment horizontal="center" vertical="center"/>
    </xf>
    <xf numFmtId="0" fontId="21" fillId="0" borderId="35" xfId="0" applyFont="1" applyBorder="1" applyAlignment="1">
      <alignment horizontal="center" vertical="center"/>
    </xf>
    <xf numFmtId="0" fontId="21" fillId="20" borderId="9" xfId="0" applyFont="1" applyFill="1" applyBorder="1" applyAlignment="1">
      <alignment horizontal="center" vertical="center" wrapText="1"/>
    </xf>
    <xf numFmtId="0" fontId="26" fillId="16" borderId="3" xfId="0" applyFont="1" applyFill="1" applyBorder="1" applyAlignment="1">
      <alignment horizontal="center" vertical="center" wrapText="1"/>
    </xf>
    <xf numFmtId="0" fontId="26" fillId="16" borderId="4" xfId="0" applyFont="1" applyFill="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2" fillId="0" borderId="18" xfId="0" applyFont="1" applyBorder="1" applyAlignment="1">
      <alignment horizontal="center" vertical="center"/>
    </xf>
    <xf numFmtId="0" fontId="22" fillId="0" borderId="19" xfId="0" applyFont="1" applyBorder="1" applyAlignment="1">
      <alignment horizontal="center" vertical="center"/>
    </xf>
    <xf numFmtId="0" fontId="22" fillId="8" borderId="9" xfId="0" applyFont="1" applyFill="1" applyBorder="1" applyAlignment="1">
      <alignment horizontal="left" vertical="center" wrapText="1"/>
    </xf>
    <xf numFmtId="0" fontId="22" fillId="9" borderId="9" xfId="3" applyFont="1" applyFill="1" applyBorder="1" applyAlignment="1">
      <alignment horizontal="left" vertical="center" wrapText="1"/>
    </xf>
    <xf numFmtId="0" fontId="20" fillId="12" borderId="33" xfId="0" applyFont="1" applyFill="1" applyBorder="1" applyAlignment="1">
      <alignment horizontal="center" vertical="center" wrapText="1"/>
    </xf>
    <xf numFmtId="0" fontId="20" fillId="12" borderId="8" xfId="0" applyFont="1" applyFill="1" applyBorder="1" applyAlignment="1">
      <alignment horizontal="center" vertical="center" wrapText="1"/>
    </xf>
    <xf numFmtId="0" fontId="20" fillId="12" borderId="34" xfId="0" applyFont="1" applyFill="1" applyBorder="1" applyAlignment="1">
      <alignment horizontal="center" vertical="center" wrapText="1"/>
    </xf>
    <xf numFmtId="0" fontId="21" fillId="8" borderId="3" xfId="0" applyFont="1" applyFill="1" applyBorder="1" applyAlignment="1">
      <alignment horizontal="center" vertical="center" wrapText="1"/>
    </xf>
    <xf numFmtId="0" fontId="21" fillId="8" borderId="4" xfId="0" applyFont="1" applyFill="1" applyBorder="1" applyAlignment="1">
      <alignment horizontal="center" vertical="center" wrapText="1"/>
    </xf>
    <xf numFmtId="0" fontId="22" fillId="8" borderId="18" xfId="0" applyFont="1" applyFill="1" applyBorder="1" applyAlignment="1">
      <alignment horizontal="left" vertical="center" wrapText="1"/>
    </xf>
    <xf numFmtId="0" fontId="22" fillId="8" borderId="22" xfId="0" applyFont="1" applyFill="1" applyBorder="1" applyAlignment="1">
      <alignment horizontal="left" vertical="center" wrapText="1"/>
    </xf>
    <xf numFmtId="0" fontId="22" fillId="8" borderId="19" xfId="0" applyFont="1" applyFill="1" applyBorder="1" applyAlignment="1">
      <alignment horizontal="left" vertical="center" wrapText="1"/>
    </xf>
    <xf numFmtId="0" fontId="22" fillId="0" borderId="9" xfId="0" applyFont="1" applyBorder="1" applyAlignment="1">
      <alignment horizontal="center" vertical="center" wrapTex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8" xfId="0" applyFont="1" applyBorder="1" applyAlignment="1">
      <alignment horizontal="center" vertical="center" wrapText="1"/>
    </xf>
    <xf numFmtId="0" fontId="22" fillId="0" borderId="19"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19" xfId="0" applyFont="1" applyBorder="1" applyAlignment="1">
      <alignment horizontal="center" vertical="center" wrapText="1"/>
    </xf>
    <xf numFmtId="0" fontId="22" fillId="9" borderId="18" xfId="0" applyFont="1" applyFill="1" applyBorder="1" applyAlignment="1">
      <alignment horizontal="center" vertical="center" wrapText="1"/>
    </xf>
    <xf numFmtId="0" fontId="22" fillId="9" borderId="19" xfId="0" applyFont="1" applyFill="1" applyBorder="1" applyAlignment="1">
      <alignment horizontal="center" vertical="center" wrapText="1"/>
    </xf>
    <xf numFmtId="0" fontId="22" fillId="9" borderId="18" xfId="3" applyFont="1" applyFill="1" applyBorder="1" applyAlignment="1">
      <alignment horizontal="left" vertical="center" wrapText="1"/>
    </xf>
    <xf numFmtId="0" fontId="22" fillId="9" borderId="19" xfId="3" applyFont="1" applyFill="1" applyBorder="1" applyAlignment="1">
      <alignment horizontal="left" vertical="center" wrapText="1"/>
    </xf>
    <xf numFmtId="0" fontId="21" fillId="7" borderId="3" xfId="0" applyFont="1" applyFill="1" applyBorder="1" applyAlignment="1">
      <alignment horizontal="center" vertical="center"/>
    </xf>
    <xf numFmtId="0" fontId="22" fillId="7" borderId="12" xfId="0" applyFont="1" applyFill="1" applyBorder="1" applyAlignment="1">
      <alignment horizontal="center" vertical="center"/>
    </xf>
    <xf numFmtId="0" fontId="21" fillId="11" borderId="9" xfId="0" applyFont="1" applyFill="1" applyBorder="1" applyAlignment="1">
      <alignment horizontal="center" vertical="center" wrapText="1"/>
    </xf>
    <xf numFmtId="0" fontId="22" fillId="7" borderId="18" xfId="0" applyFont="1" applyFill="1" applyBorder="1" applyAlignment="1">
      <alignment horizontal="left" vertical="center" wrapText="1"/>
    </xf>
    <xf numFmtId="0" fontId="22" fillId="7" borderId="22" xfId="0" applyFont="1" applyFill="1" applyBorder="1" applyAlignment="1">
      <alignment horizontal="left" vertical="center" wrapText="1"/>
    </xf>
    <xf numFmtId="0" fontId="22" fillId="7" borderId="19" xfId="0" applyFont="1" applyFill="1" applyBorder="1" applyAlignment="1">
      <alignment horizontal="left" vertical="center" wrapText="1"/>
    </xf>
    <xf numFmtId="0" fontId="22" fillId="9" borderId="9" xfId="0" applyFont="1" applyFill="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21" fillId="11" borderId="18" xfId="0" applyFont="1" applyFill="1" applyBorder="1" applyAlignment="1">
      <alignment horizontal="center" vertical="center" wrapText="1"/>
    </xf>
    <xf numFmtId="0" fontId="21" fillId="11" borderId="19" xfId="0" applyFont="1" applyFill="1" applyBorder="1" applyAlignment="1">
      <alignment horizontal="center" vertical="center" wrapText="1"/>
    </xf>
    <xf numFmtId="0" fontId="22" fillId="0" borderId="0" xfId="0" applyFont="1" applyFill="1" applyBorder="1" applyAlignment="1">
      <alignment vertical="center"/>
    </xf>
    <xf numFmtId="0" fontId="20" fillId="0" borderId="0" xfId="0" applyFont="1" applyBorder="1" applyAlignment="1">
      <alignment horizontal="left" vertical="center"/>
    </xf>
    <xf numFmtId="0" fontId="23" fillId="0" borderId="0" xfId="0" applyFont="1" applyFill="1" applyBorder="1" applyAlignment="1">
      <alignment vertical="center"/>
    </xf>
    <xf numFmtId="0" fontId="23" fillId="0" borderId="0" xfId="0" applyFont="1" applyBorder="1" applyAlignment="1">
      <alignment horizontal="left"/>
    </xf>
    <xf numFmtId="0" fontId="21" fillId="11" borderId="22" xfId="0" applyFont="1" applyFill="1" applyBorder="1" applyAlignment="1">
      <alignment horizontal="center" vertical="center" wrapText="1"/>
    </xf>
    <xf numFmtId="9" fontId="20" fillId="0" borderId="0" xfId="1" applyFont="1" applyFill="1" applyBorder="1" applyAlignment="1">
      <alignment horizontal="center" vertical="center" wrapText="1"/>
    </xf>
    <xf numFmtId="0" fontId="22" fillId="0" borderId="0" xfId="0" applyFont="1" applyBorder="1" applyAlignment="1">
      <alignment horizontal="center" vertical="center" wrapText="1"/>
    </xf>
    <xf numFmtId="9" fontId="20" fillId="9" borderId="3" xfId="1" applyFont="1" applyFill="1" applyBorder="1" applyAlignment="1">
      <alignment horizontal="center" vertical="center" wrapText="1"/>
    </xf>
    <xf numFmtId="0" fontId="22" fillId="9" borderId="12" xfId="0" applyFont="1" applyFill="1" applyBorder="1" applyAlignment="1">
      <alignment horizontal="center" vertical="center" wrapText="1"/>
    </xf>
    <xf numFmtId="0" fontId="22" fillId="9" borderId="4" xfId="0" applyFont="1" applyFill="1" applyBorder="1" applyAlignment="1">
      <alignment horizontal="center" vertical="center" wrapText="1"/>
    </xf>
    <xf numFmtId="0" fontId="20" fillId="0" borderId="26" xfId="0" applyFont="1" applyFill="1" applyBorder="1" applyAlignment="1">
      <alignment horizontal="center" vertical="center" wrapText="1"/>
    </xf>
    <xf numFmtId="0" fontId="22" fillId="0" borderId="0" xfId="0" applyFont="1" applyAlignment="1"/>
    <xf numFmtId="0" fontId="20" fillId="0" borderId="0" xfId="0" applyFont="1" applyFill="1" applyBorder="1" applyAlignment="1">
      <alignment horizontal="center" vertical="center" wrapText="1"/>
    </xf>
    <xf numFmtId="0" fontId="22" fillId="0" borderId="0" xfId="0" applyFont="1" applyBorder="1" applyAlignment="1"/>
    <xf numFmtId="0" fontId="20" fillId="13" borderId="7" xfId="0" applyFont="1" applyFill="1" applyBorder="1" applyAlignment="1">
      <alignment horizontal="center" vertical="center" wrapText="1"/>
    </xf>
    <xf numFmtId="0" fontId="22" fillId="13" borderId="11" xfId="0" applyFont="1" applyFill="1" applyBorder="1" applyAlignment="1">
      <alignment horizontal="center" vertical="center" wrapText="1"/>
    </xf>
    <xf numFmtId="0" fontId="22" fillId="13" borderId="30" xfId="0" applyFont="1" applyFill="1" applyBorder="1" applyAlignment="1">
      <alignment horizontal="center" vertical="center" wrapText="1"/>
    </xf>
    <xf numFmtId="0" fontId="20" fillId="13" borderId="31" xfId="0" applyFont="1" applyFill="1" applyBorder="1" applyAlignment="1">
      <alignment horizontal="center" vertical="center" wrapText="1"/>
    </xf>
    <xf numFmtId="0" fontId="22" fillId="13" borderId="29" xfId="0" applyFont="1" applyFill="1" applyBorder="1" applyAlignment="1">
      <alignment horizontal="center" vertical="center" wrapText="1"/>
    </xf>
    <xf numFmtId="0" fontId="22" fillId="13" borderId="31"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21" fillId="15" borderId="12" xfId="0" applyFont="1" applyFill="1" applyBorder="1" applyAlignment="1">
      <alignment horizontal="center" vertical="center" wrapText="1"/>
    </xf>
    <xf numFmtId="0" fontId="21" fillId="15" borderId="12" xfId="0" applyFont="1" applyFill="1" applyBorder="1" applyAlignment="1"/>
    <xf numFmtId="0" fontId="21" fillId="15" borderId="4" xfId="0" applyFont="1" applyFill="1" applyBorder="1" applyAlignment="1"/>
    <xf numFmtId="9" fontId="20" fillId="0" borderId="27" xfId="1" applyFont="1" applyFill="1" applyBorder="1" applyAlignment="1">
      <alignment horizontal="center" vertical="center" wrapText="1"/>
    </xf>
    <xf numFmtId="0" fontId="22" fillId="0" borderId="0" xfId="0" applyFont="1" applyAlignment="1">
      <alignment horizontal="center" vertical="center" wrapText="1"/>
    </xf>
    <xf numFmtId="0" fontId="22" fillId="0" borderId="26" xfId="0" applyFont="1" applyBorder="1" applyAlignment="1">
      <alignment horizontal="center" vertical="center" wrapText="1"/>
    </xf>
    <xf numFmtId="0" fontId="31" fillId="14" borderId="3" xfId="0" applyFont="1" applyFill="1" applyBorder="1" applyAlignment="1">
      <alignment horizontal="center" vertical="center"/>
    </xf>
    <xf numFmtId="0" fontId="31" fillId="14" borderId="12" xfId="0" applyFont="1" applyFill="1" applyBorder="1" applyAlignment="1">
      <alignment horizontal="center" vertical="center"/>
    </xf>
    <xf numFmtId="0" fontId="31" fillId="14" borderId="4" xfId="0" applyFont="1" applyFill="1" applyBorder="1" applyAlignment="1">
      <alignment horizontal="center" vertical="center"/>
    </xf>
    <xf numFmtId="0" fontId="20" fillId="12" borderId="7" xfId="0" applyFont="1" applyFill="1" applyBorder="1" applyAlignment="1">
      <alignment horizontal="center" vertical="center" wrapText="1"/>
    </xf>
    <xf numFmtId="0" fontId="22" fillId="12" borderId="11" xfId="0" applyFont="1" applyFill="1" applyBorder="1" applyAlignment="1">
      <alignment horizontal="center" vertical="center" wrapText="1"/>
    </xf>
    <xf numFmtId="0" fontId="22" fillId="12" borderId="30" xfId="0" applyFont="1" applyFill="1" applyBorder="1" applyAlignment="1">
      <alignment horizontal="center" vertical="center" wrapText="1"/>
    </xf>
    <xf numFmtId="0" fontId="21" fillId="12" borderId="3" xfId="0" applyFont="1" applyFill="1" applyBorder="1" applyAlignment="1">
      <alignment horizontal="center" vertical="center"/>
    </xf>
    <xf numFmtId="0" fontId="21" fillId="12" borderId="12" xfId="0" applyFont="1" applyFill="1" applyBorder="1" applyAlignment="1">
      <alignment horizontal="center" vertical="center"/>
    </xf>
    <xf numFmtId="0" fontId="21" fillId="12" borderId="4" xfId="0" applyFont="1" applyFill="1" applyBorder="1" applyAlignment="1">
      <alignment horizontal="center" vertical="center"/>
    </xf>
    <xf numFmtId="0" fontId="21" fillId="0" borderId="0" xfId="0" applyFont="1" applyBorder="1" applyAlignment="1">
      <alignment horizontal="right" vertical="center" wrapText="1"/>
    </xf>
    <xf numFmtId="0" fontId="21" fillId="0" borderId="0" xfId="0" applyFont="1" applyAlignment="1">
      <alignment horizontal="right" vertical="center" wrapText="1"/>
    </xf>
    <xf numFmtId="0" fontId="0" fillId="0" borderId="0" xfId="0" applyAlignment="1">
      <alignment vertical="center" wrapText="1"/>
    </xf>
    <xf numFmtId="0" fontId="23" fillId="9" borderId="18" xfId="0" applyFont="1" applyFill="1" applyBorder="1" applyAlignment="1">
      <alignment horizontal="center" vertical="center" wrapText="1"/>
    </xf>
    <xf numFmtId="0" fontId="23" fillId="9" borderId="19" xfId="0" applyFont="1" applyFill="1" applyBorder="1" applyAlignment="1">
      <alignment horizontal="center" vertical="center" wrapText="1"/>
    </xf>
    <xf numFmtId="0" fontId="23" fillId="0" borderId="18" xfId="0" applyFont="1" applyFill="1" applyBorder="1" applyAlignment="1">
      <alignment horizontal="center" vertical="center" wrapText="1"/>
    </xf>
    <xf numFmtId="0" fontId="23" fillId="0" borderId="19"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19" xfId="0" applyFont="1" applyFill="1" applyBorder="1" applyAlignment="1">
      <alignment horizontal="center" vertical="center" wrapText="1"/>
    </xf>
    <xf numFmtId="0" fontId="23" fillId="0" borderId="18" xfId="0" applyFont="1" applyFill="1" applyBorder="1" applyAlignment="1" applyProtection="1">
      <alignment horizontal="center" vertical="center" wrapText="1"/>
    </xf>
    <xf numFmtId="0" fontId="23" fillId="0" borderId="19" xfId="0" applyFont="1" applyFill="1" applyBorder="1" applyAlignment="1" applyProtection="1">
      <alignment horizontal="center" vertical="center" wrapText="1"/>
    </xf>
    <xf numFmtId="0" fontId="22" fillId="0" borderId="22" xfId="0" applyFont="1" applyBorder="1" applyAlignment="1">
      <alignment horizontal="center" vertical="center" wrapText="1"/>
    </xf>
    <xf numFmtId="0" fontId="0" fillId="0" borderId="22" xfId="0" applyBorder="1" applyAlignment="1">
      <alignment horizontal="center" vertical="center" wrapText="1"/>
    </xf>
    <xf numFmtId="0" fontId="0" fillId="0" borderId="22" xfId="0" applyBorder="1" applyAlignment="1">
      <alignment vertical="center" wrapText="1"/>
    </xf>
    <xf numFmtId="0" fontId="0" fillId="0" borderId="19" xfId="0" applyBorder="1" applyAlignment="1">
      <alignment vertical="center" wrapText="1"/>
    </xf>
    <xf numFmtId="0" fontId="22" fillId="7" borderId="23" xfId="0" applyFont="1" applyFill="1" applyBorder="1" applyAlignment="1">
      <alignment horizontal="left" vertical="center" wrapText="1"/>
    </xf>
    <xf numFmtId="0" fontId="20" fillId="0" borderId="9" xfId="0" applyFont="1" applyFill="1" applyBorder="1" applyAlignment="1">
      <alignment horizontal="center" vertical="center" wrapText="1"/>
    </xf>
    <xf numFmtId="0" fontId="23" fillId="9" borderId="9" xfId="0" applyFont="1" applyFill="1" applyBorder="1" applyAlignment="1">
      <alignment horizontal="center" vertical="center" wrapText="1"/>
    </xf>
    <xf numFmtId="0" fontId="23" fillId="0" borderId="9" xfId="0" applyFont="1" applyFill="1" applyBorder="1" applyAlignment="1">
      <alignment horizontal="center" vertical="center" wrapText="1"/>
    </xf>
    <xf numFmtId="9" fontId="20" fillId="9" borderId="9" xfId="1" applyFont="1" applyFill="1" applyBorder="1" applyAlignment="1">
      <alignment horizontal="center" vertical="center" wrapText="1"/>
    </xf>
    <xf numFmtId="0" fontId="7" fillId="0" borderId="0" xfId="0" applyFont="1" applyBorder="1" applyAlignment="1">
      <alignment horizontal="left" wrapText="1"/>
    </xf>
    <xf numFmtId="0" fontId="4" fillId="0" borderId="8" xfId="0" applyFont="1" applyBorder="1" applyAlignment="1">
      <alignment horizontal="center"/>
    </xf>
    <xf numFmtId="0" fontId="4" fillId="0" borderId="0" xfId="0" applyFont="1" applyBorder="1" applyAlignment="1">
      <alignment horizontal="center"/>
    </xf>
    <xf numFmtId="0" fontId="4" fillId="0" borderId="11" xfId="0" applyFont="1" applyBorder="1" applyAlignment="1">
      <alignment horizontal="center"/>
    </xf>
    <xf numFmtId="0" fontId="5" fillId="0" borderId="0" xfId="0" applyFont="1" applyBorder="1" applyAlignment="1">
      <alignment horizontal="center" wrapText="1"/>
    </xf>
    <xf numFmtId="0" fontId="5" fillId="0" borderId="0" xfId="0" applyFont="1" applyBorder="1" applyAlignment="1">
      <alignment horizontal="center"/>
    </xf>
    <xf numFmtId="9" fontId="20" fillId="8" borderId="9" xfId="1"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0" fontId="22" fillId="0" borderId="0" xfId="0" applyFont="1" applyBorder="1" applyAlignment="1">
      <alignment horizontal="center" vertic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21" fillId="7" borderId="9" xfId="0" applyFont="1" applyFill="1" applyBorder="1" applyAlignment="1">
      <alignment horizontal="center" vertical="center"/>
    </xf>
    <xf numFmtId="0" fontId="26" fillId="6" borderId="17" xfId="0" applyFont="1" applyFill="1" applyBorder="1" applyAlignment="1">
      <alignment horizontal="left" vertical="center"/>
    </xf>
    <xf numFmtId="0" fontId="26" fillId="6" borderId="25" xfId="0" applyFont="1" applyFill="1" applyBorder="1" applyAlignment="1">
      <alignment horizontal="left" vertical="center"/>
    </xf>
    <xf numFmtId="0" fontId="24" fillId="4" borderId="15" xfId="0" applyFont="1" applyFill="1" applyBorder="1" applyAlignment="1">
      <alignment horizontal="left" vertical="center"/>
    </xf>
    <xf numFmtId="0" fontId="24" fillId="4" borderId="16" xfId="0" applyFont="1" applyFill="1" applyBorder="1" applyAlignment="1">
      <alignment horizontal="left" vertical="center"/>
    </xf>
    <xf numFmtId="0" fontId="24" fillId="0" borderId="15" xfId="0" applyFont="1" applyBorder="1" applyAlignment="1">
      <alignment horizontal="left" vertical="center"/>
    </xf>
    <xf numFmtId="0" fontId="24" fillId="0" borderId="10" xfId="0" applyFont="1" applyBorder="1" applyAlignment="1">
      <alignment horizontal="left" vertical="center"/>
    </xf>
    <xf numFmtId="0" fontId="19" fillId="0" borderId="7" xfId="0" applyFont="1" applyBorder="1" applyAlignment="1">
      <alignment horizontal="center"/>
    </xf>
    <xf numFmtId="0" fontId="19" fillId="0" borderId="11" xfId="0" applyFont="1" applyBorder="1" applyAlignment="1">
      <alignment horizontal="center"/>
    </xf>
    <xf numFmtId="0" fontId="24" fillId="3" borderId="13" xfId="0" applyFont="1" applyFill="1" applyBorder="1" applyAlignment="1">
      <alignment horizontal="left" vertical="center"/>
    </xf>
    <xf numFmtId="0" fontId="24" fillId="3" borderId="14" xfId="0" applyFont="1" applyFill="1" applyBorder="1" applyAlignment="1">
      <alignment horizontal="left" vertical="center"/>
    </xf>
    <xf numFmtId="0" fontId="24" fillId="5" borderId="15" xfId="0" applyFont="1" applyFill="1" applyBorder="1" applyAlignment="1">
      <alignment horizontal="left" vertical="center"/>
    </xf>
    <xf numFmtId="0" fontId="24" fillId="5" borderId="16" xfId="0" applyFont="1" applyFill="1" applyBorder="1" applyAlignment="1">
      <alignment horizontal="left" vertical="center"/>
    </xf>
    <xf numFmtId="0" fontId="17" fillId="0" borderId="0" xfId="0" applyFont="1" applyBorder="1" applyAlignment="1">
      <alignment horizontal="left" vertical="center"/>
    </xf>
    <xf numFmtId="0" fontId="17" fillId="0" borderId="0" xfId="0" applyFont="1" applyAlignment="1">
      <alignment horizontal="left" vertical="center"/>
    </xf>
    <xf numFmtId="0" fontId="14" fillId="0" borderId="0" xfId="0" applyFont="1" applyBorder="1" applyAlignment="1"/>
    <xf numFmtId="0" fontId="10" fillId="0" borderId="0" xfId="0" applyFont="1" applyAlignment="1"/>
    <xf numFmtId="0" fontId="0" fillId="0" borderId="0" xfId="0" applyAlignment="1"/>
  </cellXfs>
  <cellStyles count="4">
    <cellStyle name="Hipervínculo" xfId="3" builtinId="8"/>
    <cellStyle name="Normal" xfId="0" builtinId="0"/>
    <cellStyle name="Normal 2" xfId="2" xr:uid="{00000000-0005-0000-0000-000002000000}"/>
    <cellStyle name="Porcentaje" xfId="1" builtinId="5"/>
  </cellStyles>
  <dxfs count="56">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
      <font>
        <color theme="1"/>
      </font>
      <fill>
        <patternFill>
          <bgColor theme="8"/>
        </patternFill>
      </fill>
    </dxf>
    <dxf>
      <font>
        <color theme="1"/>
      </font>
      <fill>
        <patternFill>
          <bgColor rgb="FFC00000"/>
        </patternFill>
      </fill>
    </dxf>
    <dxf>
      <font>
        <color theme="1"/>
      </font>
      <fill>
        <patternFill>
          <bgColor rgb="FFFFC000"/>
        </patternFill>
      </fill>
    </dxf>
    <dxf>
      <font>
        <color theme="1"/>
      </font>
      <fill>
        <patternFill>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495300</xdr:colOff>
      <xdr:row>5</xdr:row>
      <xdr:rowOff>139700</xdr:rowOff>
    </xdr:from>
    <xdr:ext cx="13436600" cy="4305300"/>
    <xdr:sp macro="" textlink="">
      <xdr:nvSpPr>
        <xdr:cNvPr id="2" name="CuadroTexto 1">
          <a:extLst>
            <a:ext uri="{FF2B5EF4-FFF2-40B4-BE49-F238E27FC236}">
              <a16:creationId xmlns:a16="http://schemas.microsoft.com/office/drawing/2014/main" id="{062B6A4F-CED5-48DC-952C-EF5FE2E5D0EB}"/>
            </a:ext>
          </a:extLst>
        </xdr:cNvPr>
        <xdr:cNvSpPr txBox="1"/>
      </xdr:nvSpPr>
      <xdr:spPr>
        <a:xfrm>
          <a:off x="1257300" y="1092200"/>
          <a:ext cx="13436600" cy="4305300"/>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es-ES_tradnl" sz="1100"/>
            <a:t>. </a:t>
          </a:r>
        </a:p>
        <a:p>
          <a:pPr algn="ctr"/>
          <a:r>
            <a:rPr lang="es-ES_tradnl" sz="1600" b="1">
              <a:latin typeface="Times New Roman" panose="02020603050405020304" pitchFamily="18" charset="0"/>
              <a:cs typeface="Times New Roman" panose="02020603050405020304" pitchFamily="18" charset="0"/>
            </a:rPr>
            <a:t>EVALUACIÓN DE LA SIGNIFICACANCIA DEL IMPACTO AMBIENTAL</a:t>
          </a:r>
        </a:p>
        <a:p>
          <a:pPr>
            <a:lnSpc>
              <a:spcPct val="150000"/>
            </a:lnSpc>
          </a:pPr>
          <a:endParaRPr lang="es-ES_tradnl" sz="1600" b="0" i="0">
            <a:latin typeface="Times New Roman" panose="02020603050405020304" pitchFamily="18" charset="0"/>
            <a:cs typeface="Times New Roman" panose="02020603050405020304" pitchFamily="18" charset="0"/>
          </a:endParaRPr>
        </a:p>
        <a:p>
          <a:pPr>
            <a:lnSpc>
              <a:spcPct val="150000"/>
            </a:lnSpc>
          </a:pPr>
          <a:r>
            <a:rPr lang="es-ES_tradnl" sz="1600" b="0" i="0">
              <a:latin typeface="Times New Roman" panose="02020603050405020304" pitchFamily="18" charset="0"/>
              <a:cs typeface="Times New Roman" panose="02020603050405020304" pitchFamily="18" charset="0"/>
            </a:rPr>
            <a:t>La relación entre los aspectos ambientales y los impactos asociados es de “</a:t>
          </a:r>
          <a:r>
            <a:rPr lang="es-ES_tradnl" sz="1600" b="1" i="1">
              <a:latin typeface="Times New Roman" panose="02020603050405020304" pitchFamily="18" charset="0"/>
              <a:cs typeface="Times New Roman" panose="02020603050405020304" pitchFamily="18" charset="0"/>
            </a:rPr>
            <a:t>causa y</a:t>
          </a:r>
          <a:r>
            <a:rPr lang="es-ES_tradnl" sz="1600" b="1" i="1" baseline="0">
              <a:latin typeface="Times New Roman" panose="02020603050405020304" pitchFamily="18" charset="0"/>
              <a:cs typeface="Times New Roman" panose="02020603050405020304" pitchFamily="18" charset="0"/>
            </a:rPr>
            <a:t> </a:t>
          </a:r>
          <a:r>
            <a:rPr lang="es-ES_tradnl" sz="1600" b="1" i="1">
              <a:latin typeface="Times New Roman" panose="02020603050405020304" pitchFamily="18" charset="0"/>
              <a:cs typeface="Times New Roman" panose="02020603050405020304" pitchFamily="18" charset="0"/>
            </a:rPr>
            <a:t>efecto</a:t>
          </a:r>
          <a:r>
            <a:rPr lang="es-ES_tradnl" sz="1600" b="0" i="0">
              <a:latin typeface="Times New Roman" panose="02020603050405020304" pitchFamily="18" charset="0"/>
              <a:cs typeface="Times New Roman" panose="02020603050405020304" pitchFamily="18" charset="0"/>
            </a:rPr>
            <a:t>”; se debe tener una buena comprensión de aquellos aspectos que tienen o</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pueden tener impactos significativos sobre el ambiente, ya que de la identificación de</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las actividades que desarrolla la entidad pueden surgir muchos aspectos ambientales e</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impactos asociados, en</a:t>
          </a:r>
          <a:r>
            <a:rPr lang="es-ES_tradnl" sz="1600" b="0" i="0" baseline="0">
              <a:latin typeface="Times New Roman" panose="02020603050405020304" pitchFamily="18" charset="0"/>
              <a:cs typeface="Times New Roman" panose="02020603050405020304" pitchFamily="18" charset="0"/>
            </a:rPr>
            <a:t> el procedimiento se </a:t>
          </a:r>
          <a:r>
            <a:rPr lang="es-ES_tradnl" sz="1600" b="0" i="0">
              <a:latin typeface="Times New Roman" panose="02020603050405020304" pitchFamily="18" charset="0"/>
              <a:cs typeface="Times New Roman" panose="02020603050405020304" pitchFamily="18" charset="0"/>
            </a:rPr>
            <a:t>establece criterios y un método para determinar aquellos</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que se consideran como significativos.</a:t>
          </a:r>
        </a:p>
        <a:p>
          <a:pPr>
            <a:lnSpc>
              <a:spcPct val="150000"/>
            </a:lnSpc>
          </a:pPr>
          <a:r>
            <a:rPr lang="es-ES_tradnl" sz="1600" b="0" i="0">
              <a:latin typeface="Times New Roman" panose="02020603050405020304" pitchFamily="18" charset="0"/>
              <a:cs typeface="Times New Roman" panose="02020603050405020304" pitchFamily="18" charset="0"/>
            </a:rPr>
            <a:t>La identificación de los aspectos ambientales significativos y sus impactos asociados</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es necesaria para determinar cuándo se necesita control o mejora y para establecer</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prioridades para acciones de gestión. La identificación de los aspectos ambientales</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significativos es un proceso continuo que mejora la comprensión que la organización</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tiene de su relación con el ambiente y contribuye a la mejora continua de su desempeño</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ambiental a través del SGA.</a:t>
          </a:r>
        </a:p>
        <a:p>
          <a:pPr>
            <a:lnSpc>
              <a:spcPct val="150000"/>
            </a:lnSpc>
          </a:pPr>
          <a:r>
            <a:rPr lang="es-ES_tradnl" sz="1600" b="0" i="0">
              <a:latin typeface="Times New Roman" panose="02020603050405020304" pitchFamily="18" charset="0"/>
              <a:cs typeface="Times New Roman" panose="02020603050405020304" pitchFamily="18" charset="0"/>
            </a:rPr>
            <a:t>La evaluación de la significancia debe hacerse sin tener en cuenta si el aspecto tiene</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las condiciones, elementos o equipos para su control o no, es decir, si un proceso es</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altamente contaminante del agua, no importa que la empresa cuente con planta de</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tratamiento de aguas residuales, su impacto es significativo en el ambiente. Esto</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obedece a que el proceso, al ser significativo, requerirá que el SGA garantice su control,</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es decir, que la planta de tratamiento opere correctamente y que se tengan los</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instructivos necesarios para que se sepa qué hacer en determinadas situaciones</a:t>
          </a:r>
          <a:r>
            <a:rPr lang="es-ES_tradnl" sz="1600" b="0" i="0" baseline="0">
              <a:latin typeface="Times New Roman" panose="02020603050405020304" pitchFamily="18" charset="0"/>
              <a:cs typeface="Times New Roman" panose="02020603050405020304" pitchFamily="18" charset="0"/>
            </a:rPr>
            <a:t> </a:t>
          </a:r>
          <a:r>
            <a:rPr lang="es-ES_tradnl" sz="1600" b="0" i="0">
              <a:latin typeface="Times New Roman" panose="02020603050405020304" pitchFamily="18" charset="0"/>
              <a:cs typeface="Times New Roman" panose="02020603050405020304" pitchFamily="18" charset="0"/>
            </a:rPr>
            <a:t>(control operacional).</a:t>
          </a:r>
        </a:p>
        <a:p>
          <a:pPr>
            <a:lnSpc>
              <a:spcPct val="150000"/>
            </a:lnSpc>
          </a:pPr>
          <a:endParaRPr lang="es-ES_tradnl" sz="1600" b="0" i="0">
            <a:latin typeface="Times New Roman" panose="02020603050405020304" pitchFamily="18" charset="0"/>
            <a:cs typeface="Times New Roman" panose="02020603050405020304" pitchFamily="18" charset="0"/>
          </a:endParaRPr>
        </a:p>
      </xdr:txBody>
    </xdr:sp>
    <xdr:clientData/>
  </xdr:oneCellAnchor>
  <xdr:twoCellAnchor>
    <xdr:from>
      <xdr:col>2</xdr:col>
      <xdr:colOff>0</xdr:colOff>
      <xdr:row>28</xdr:row>
      <xdr:rowOff>127000</xdr:rowOff>
    </xdr:from>
    <xdr:to>
      <xdr:col>15</xdr:col>
      <xdr:colOff>812800</xdr:colOff>
      <xdr:row>35</xdr:row>
      <xdr:rowOff>76200</xdr:rowOff>
    </xdr:to>
    <xdr:sp macro="" textlink="">
      <xdr:nvSpPr>
        <xdr:cNvPr id="3" name="CuadroTexto 2">
          <a:extLst>
            <a:ext uri="{FF2B5EF4-FFF2-40B4-BE49-F238E27FC236}">
              <a16:creationId xmlns:a16="http://schemas.microsoft.com/office/drawing/2014/main" id="{A3722855-148C-4172-8FBC-68E01F8D4D42}"/>
            </a:ext>
          </a:extLst>
        </xdr:cNvPr>
        <xdr:cNvSpPr txBox="1"/>
      </xdr:nvSpPr>
      <xdr:spPr>
        <a:xfrm>
          <a:off x="1524000" y="5461000"/>
          <a:ext cx="13804900" cy="1282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ES_tradnl" sz="1100"/>
        </a:p>
        <a:p>
          <a:pPr algn="ctr"/>
          <a:r>
            <a:rPr lang="es-ES_tradnl" sz="1600" b="1" i="0">
              <a:latin typeface="Times New Roman" panose="02020603050405020304" pitchFamily="18" charset="0"/>
              <a:cs typeface="Times New Roman" panose="02020603050405020304" pitchFamily="18" charset="0"/>
            </a:rPr>
            <a:t>CRITERIOS PARA  lOS ASPECTOS AMBIENTALES DEFINIDOS</a:t>
          </a:r>
        </a:p>
        <a:p>
          <a:pPr algn="l"/>
          <a:endParaRPr lang="es-ES_tradnl" sz="1600" b="1" i="0">
            <a:latin typeface="Times New Roman" panose="02020603050405020304" pitchFamily="18" charset="0"/>
            <a:cs typeface="Times New Roman" panose="02020603050405020304" pitchFamily="18" charset="0"/>
          </a:endParaRPr>
        </a:p>
        <a:p>
          <a:pPr algn="l"/>
          <a:r>
            <a:rPr lang="es-ES_tradnl" sz="1600" b="0" i="1">
              <a:latin typeface="Times New Roman" panose="02020603050405020304" pitchFamily="18" charset="0"/>
              <a:cs typeface="Times New Roman" panose="02020603050405020304" pitchFamily="18" charset="0"/>
            </a:rPr>
            <a:t>Se deben analizar los diferentes </a:t>
          </a:r>
          <a:r>
            <a:rPr lang="es-ES_tradnl" sz="1600" b="1" i="1">
              <a:latin typeface="Times New Roman" panose="02020603050405020304" pitchFamily="18" charset="0"/>
              <a:cs typeface="Times New Roman" panose="02020603050405020304" pitchFamily="18" charset="0"/>
            </a:rPr>
            <a:t>criterios </a:t>
          </a:r>
          <a:r>
            <a:rPr lang="es-ES_tradnl" sz="1600" b="0" i="1">
              <a:latin typeface="Times New Roman" panose="02020603050405020304" pitchFamily="18" charset="0"/>
              <a:cs typeface="Times New Roman" panose="02020603050405020304" pitchFamily="18" charset="0"/>
            </a:rPr>
            <a:t>para los aspectos</a:t>
          </a:r>
          <a:r>
            <a:rPr lang="es-ES_tradnl" sz="1600" b="0" i="1" baseline="0">
              <a:latin typeface="Times New Roman" panose="02020603050405020304" pitchFamily="18" charset="0"/>
              <a:cs typeface="Times New Roman" panose="02020603050405020304" pitchFamily="18" charset="0"/>
            </a:rPr>
            <a:t> </a:t>
          </a:r>
          <a:r>
            <a:rPr lang="es-ES_tradnl" sz="1600" b="0" i="1">
              <a:latin typeface="Times New Roman" panose="02020603050405020304" pitchFamily="18" charset="0"/>
              <a:cs typeface="Times New Roman" panose="02020603050405020304" pitchFamily="18" charset="0"/>
            </a:rPr>
            <a:t>ambientales definidos, con el fin de identificar aquellos que son significativos y los</a:t>
          </a:r>
          <a:r>
            <a:rPr lang="es-ES_tradnl" sz="1600" b="0" i="1" baseline="0">
              <a:latin typeface="Times New Roman" panose="02020603050405020304" pitchFamily="18" charset="0"/>
              <a:cs typeface="Times New Roman" panose="02020603050405020304" pitchFamily="18" charset="0"/>
            </a:rPr>
            <a:t> </a:t>
          </a:r>
          <a:r>
            <a:rPr lang="es-ES_tradnl" sz="1600" b="0" i="1">
              <a:latin typeface="Times New Roman" panose="02020603050405020304" pitchFamily="18" charset="0"/>
              <a:cs typeface="Times New Roman" panose="02020603050405020304" pitchFamily="18" charset="0"/>
            </a:rPr>
            <a:t>controles que permitan mitigarlos, de la siguiente manera:</a:t>
          </a:r>
        </a:p>
      </xdr:txBody>
    </xdr:sp>
    <xdr:clientData/>
  </xdr:twoCellAnchor>
  <xdr:twoCellAnchor>
    <xdr:from>
      <xdr:col>2</xdr:col>
      <xdr:colOff>50800</xdr:colOff>
      <xdr:row>35</xdr:row>
      <xdr:rowOff>114300</xdr:rowOff>
    </xdr:from>
    <xdr:to>
      <xdr:col>16</xdr:col>
      <xdr:colOff>88900</xdr:colOff>
      <xdr:row>50</xdr:row>
      <xdr:rowOff>88900</xdr:rowOff>
    </xdr:to>
    <xdr:sp macro="" textlink="">
      <xdr:nvSpPr>
        <xdr:cNvPr id="4" name="CuadroTexto 3">
          <a:extLst>
            <a:ext uri="{FF2B5EF4-FFF2-40B4-BE49-F238E27FC236}">
              <a16:creationId xmlns:a16="http://schemas.microsoft.com/office/drawing/2014/main" id="{FE23E3B9-47D6-4C87-B216-9112B195564C}"/>
            </a:ext>
          </a:extLst>
        </xdr:cNvPr>
        <xdr:cNvSpPr txBox="1"/>
      </xdr:nvSpPr>
      <xdr:spPr>
        <a:xfrm>
          <a:off x="1574800" y="6781800"/>
          <a:ext cx="13839825" cy="283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_tradnl" sz="1400" b="1" i="1">
              <a:latin typeface="Times New Roman" panose="02020603050405020304" pitchFamily="18" charset="0"/>
              <a:cs typeface="Times New Roman" panose="02020603050405020304" pitchFamily="18" charset="0"/>
            </a:rPr>
            <a:t>Criterio Legal : Total Criterio Legal = Vr. Existencia * Vr. Cumplimiento</a:t>
          </a:r>
        </a:p>
        <a:p>
          <a:endParaRPr lang="es-ES_tradnl" sz="1400" b="1" i="1">
            <a:latin typeface="Times New Roman" panose="02020603050405020304" pitchFamily="18" charset="0"/>
            <a:cs typeface="Times New Roman" panose="02020603050405020304" pitchFamily="18" charset="0"/>
          </a:endParaRPr>
        </a:p>
        <a:p>
          <a:r>
            <a:rPr lang="es-ES_tradnl" sz="1400" b="1" i="1">
              <a:latin typeface="Times New Roman" panose="02020603050405020304" pitchFamily="18" charset="0"/>
              <a:cs typeface="Times New Roman" panose="02020603050405020304" pitchFamily="18" charset="0"/>
            </a:rPr>
            <a:t> Criterio Partes Interesadas = Exigencia * Gestión</a:t>
          </a:r>
        </a:p>
        <a:p>
          <a:endParaRPr lang="es-ES_tradnl" sz="1400" b="1" i="1">
            <a:latin typeface="Times New Roman" panose="02020603050405020304" pitchFamily="18" charset="0"/>
            <a:cs typeface="Times New Roman" panose="02020603050405020304" pitchFamily="18" charset="0"/>
          </a:endParaRPr>
        </a:p>
        <a:p>
          <a:r>
            <a:rPr lang="es-ES_tradnl" sz="1400" b="1" i="1">
              <a:latin typeface="Times New Roman" panose="02020603050405020304" pitchFamily="18" charset="0"/>
              <a:cs typeface="Times New Roman" panose="02020603050405020304" pitchFamily="18" charset="0"/>
            </a:rPr>
            <a:t>Criterio Impacto Ambiental = (Frecuencia*3.5) + (Severidad*3.5) + (Alcance*3)</a:t>
          </a:r>
        </a:p>
        <a:p>
          <a:endParaRPr lang="es-ES_tradnl" sz="1400" b="1" i="1">
            <a:latin typeface="Times New Roman" panose="02020603050405020304" pitchFamily="18" charset="0"/>
            <a:cs typeface="Times New Roman" panose="02020603050405020304" pitchFamily="18" charset="0"/>
          </a:endParaRPr>
        </a:p>
        <a:p>
          <a:r>
            <a:rPr lang="es-ES_tradnl" sz="1400" b="1" i="0">
              <a:latin typeface="Times New Roman" panose="02020603050405020304" pitchFamily="18" charset="0"/>
              <a:cs typeface="Times New Roman" panose="02020603050405020304" pitchFamily="18" charset="0"/>
            </a:rPr>
            <a:t>SIGNIFICACIÓN</a:t>
          </a:r>
        </a:p>
        <a:p>
          <a:r>
            <a:rPr lang="es-ES_tradnl" sz="1400" b="0" i="0">
              <a:latin typeface="Times New Roman" panose="02020603050405020304" pitchFamily="18" charset="0"/>
              <a:cs typeface="Times New Roman" panose="02020603050405020304" pitchFamily="18" charset="0"/>
            </a:rPr>
            <a:t>Una vez realizados los cálculos anteriores se procede a determinar la “El nivel de</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significancia total del aspecto” de acuerdo al siguiente cálculo:</a:t>
          </a:r>
        </a:p>
        <a:p>
          <a:endParaRPr lang="es-ES_tradnl" sz="1400" b="1" i="1">
            <a:latin typeface="Times New Roman" panose="02020603050405020304" pitchFamily="18" charset="0"/>
            <a:cs typeface="Times New Roman" panose="02020603050405020304" pitchFamily="18" charset="0"/>
          </a:endParaRPr>
        </a:p>
        <a:p>
          <a:r>
            <a:rPr lang="es-ES_tradnl" sz="1400" b="1" i="1">
              <a:latin typeface="Times New Roman" panose="02020603050405020304" pitchFamily="18" charset="0"/>
              <a:cs typeface="Times New Roman" panose="02020603050405020304" pitchFamily="18" charset="0"/>
            </a:rPr>
            <a:t>Total Significación = (Criterio Legal*0.45) + (Criterio Impacto Ambiental*0.45) + (Criterio Partes</a:t>
          </a:r>
          <a:r>
            <a:rPr lang="es-ES_tradnl" sz="1400" b="1" i="1" baseline="0">
              <a:latin typeface="Times New Roman" panose="02020603050405020304" pitchFamily="18" charset="0"/>
              <a:cs typeface="Times New Roman" panose="02020603050405020304" pitchFamily="18" charset="0"/>
            </a:rPr>
            <a:t> </a:t>
          </a:r>
          <a:r>
            <a:rPr lang="es-ES_tradnl" sz="1400" b="1" i="1">
              <a:latin typeface="Times New Roman" panose="02020603050405020304" pitchFamily="18" charset="0"/>
              <a:cs typeface="Times New Roman" panose="02020603050405020304" pitchFamily="18" charset="0"/>
            </a:rPr>
            <a:t>Interesadas*0.1)</a:t>
          </a:r>
        </a:p>
        <a:p>
          <a:endParaRPr lang="es-ES_tradnl" sz="1400" b="0" i="0">
            <a:latin typeface="Times New Roman" panose="02020603050405020304" pitchFamily="18" charset="0"/>
            <a:cs typeface="Times New Roman" panose="02020603050405020304" pitchFamily="18" charset="0"/>
          </a:endParaRPr>
        </a:p>
        <a:p>
          <a:r>
            <a:rPr lang="es-ES_tradnl" sz="1400" b="0" i="0">
              <a:latin typeface="Times New Roman" panose="02020603050405020304" pitchFamily="18" charset="0"/>
              <a:cs typeface="Times New Roman" panose="02020603050405020304" pitchFamily="18" charset="0"/>
            </a:rPr>
            <a:t>Finalmente, los resultados cuantitativos se interpretan cualitativamente de acuerdo a los siguientes intervalos en el valor de la Significancia Total:</a:t>
          </a:r>
        </a:p>
        <a:p>
          <a:endParaRPr lang="es-ES_tradnl" sz="1400">
            <a:latin typeface="Times New Roman" panose="02020603050405020304" pitchFamily="18" charset="0"/>
            <a:cs typeface="Times New Roman" panose="02020603050405020304" pitchFamily="18" charset="0"/>
          </a:endParaRPr>
        </a:p>
      </xdr:txBody>
    </xdr:sp>
    <xdr:clientData/>
  </xdr:twoCellAnchor>
  <xdr:twoCellAnchor>
    <xdr:from>
      <xdr:col>6</xdr:col>
      <xdr:colOff>228600</xdr:colOff>
      <xdr:row>51</xdr:row>
      <xdr:rowOff>76200</xdr:rowOff>
    </xdr:from>
    <xdr:to>
      <xdr:col>16</xdr:col>
      <xdr:colOff>76200</xdr:colOff>
      <xdr:row>57</xdr:row>
      <xdr:rowOff>12700</xdr:rowOff>
    </xdr:to>
    <xdr:sp macro="" textlink="">
      <xdr:nvSpPr>
        <xdr:cNvPr id="5" name="CuadroTexto 4">
          <a:extLst>
            <a:ext uri="{FF2B5EF4-FFF2-40B4-BE49-F238E27FC236}">
              <a16:creationId xmlns:a16="http://schemas.microsoft.com/office/drawing/2014/main" id="{64C5654F-0BE3-47FB-A659-8E72DAB2A465}"/>
            </a:ext>
          </a:extLst>
        </xdr:cNvPr>
        <xdr:cNvSpPr txBox="1"/>
      </xdr:nvSpPr>
      <xdr:spPr>
        <a:xfrm>
          <a:off x="7934325" y="9801225"/>
          <a:ext cx="7467600" cy="24225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i="0">
              <a:latin typeface="Times New Roman" panose="02020603050405020304" pitchFamily="18" charset="0"/>
              <a:cs typeface="Times New Roman" panose="02020603050405020304" pitchFamily="18" charset="0"/>
            </a:rPr>
            <a:t>CONTROL OPERACIONAL</a:t>
          </a:r>
        </a:p>
        <a:p>
          <a:pPr algn="ctr"/>
          <a:endParaRPr lang="es-ES_tradnl" sz="1400" b="0" i="0">
            <a:latin typeface="Times New Roman" panose="02020603050405020304" pitchFamily="18" charset="0"/>
            <a:cs typeface="Times New Roman" panose="02020603050405020304" pitchFamily="18" charset="0"/>
          </a:endParaRPr>
        </a:p>
        <a:p>
          <a:r>
            <a:rPr lang="es-ES_tradnl" sz="1400" b="0" i="0">
              <a:latin typeface="Times New Roman" panose="02020603050405020304" pitchFamily="18" charset="0"/>
              <a:cs typeface="Times New Roman" panose="02020603050405020304" pitchFamily="18" charset="0"/>
            </a:rPr>
            <a:t>Una vez identificados los aspectos ambientales que generan impactos significativos, se</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deben identificar los controles operaciones asociadas a estos y asegurarse de que se</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realicen de tal forma que permita el control o la reducción de los impactos adversos</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asociados con ellos, este control se debe relacionar en el formato “Matriz de Aspectos</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e Impactos Ambientales  </a:t>
          </a:r>
        </a:p>
        <a:p>
          <a:endParaRPr lang="es-ES_tradnl" sz="1400" b="0" i="0">
            <a:latin typeface="Times New Roman" panose="02020603050405020304" pitchFamily="18" charset="0"/>
            <a:cs typeface="Times New Roman" panose="02020603050405020304" pitchFamily="18" charset="0"/>
          </a:endParaRPr>
        </a:p>
        <a:p>
          <a:r>
            <a:rPr lang="es-ES_tradnl" sz="1400" b="0" i="0">
              <a:latin typeface="Times New Roman" panose="02020603050405020304" pitchFamily="18" charset="0"/>
              <a:cs typeface="Times New Roman" panose="02020603050405020304" pitchFamily="18" charset="0"/>
            </a:rPr>
            <a:t>Dado que esta es una herramienta para la priorización de los impactos a los que se</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debe poner especial cuidado, los Impactos con</a:t>
          </a:r>
          <a:r>
            <a:rPr lang="es-ES_tradnl" sz="1400" b="0" i="0" baseline="0">
              <a:latin typeface="Times New Roman" panose="02020603050405020304" pitchFamily="18" charset="0"/>
              <a:cs typeface="Times New Roman" panose="02020603050405020304" pitchFamily="18" charset="0"/>
            </a:rPr>
            <a:t> Significancia Alta, requieren de controles que impliquen Objetivos, Programas y Metas al igual que los de Significancia Media</a:t>
          </a:r>
          <a:r>
            <a:rPr lang="es-ES_tradnl" sz="1400" b="0" i="0">
              <a:latin typeface="Times New Roman" panose="02020603050405020304" pitchFamily="18" charset="0"/>
              <a:cs typeface="Times New Roman" panose="02020603050405020304" pitchFamily="18" charset="0"/>
            </a:rPr>
            <a:t>   Los impactos</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valorados en Significancia</a:t>
          </a:r>
          <a:r>
            <a:rPr lang="es-ES_tradnl" sz="1400" b="0" i="0" baseline="0">
              <a:latin typeface="Times New Roman" panose="02020603050405020304" pitchFamily="18" charset="0"/>
              <a:cs typeface="Times New Roman" panose="02020603050405020304" pitchFamily="18" charset="0"/>
            </a:rPr>
            <a:t> Baja </a:t>
          </a:r>
          <a:r>
            <a:rPr lang="es-ES_tradnl" sz="1400" b="0" i="0">
              <a:latin typeface="Times New Roman" panose="02020603050405020304" pitchFamily="18" charset="0"/>
              <a:cs typeface="Times New Roman" panose="02020603050405020304" pitchFamily="18" charset="0"/>
            </a:rPr>
            <a:t> requieren establecer controles,</a:t>
          </a:r>
          <a:r>
            <a:rPr lang="es-ES_tradnl" sz="1400" b="0" i="0" baseline="0">
              <a:latin typeface="Times New Roman" panose="02020603050405020304" pitchFamily="18" charset="0"/>
              <a:cs typeface="Times New Roman" panose="02020603050405020304" pitchFamily="18" charset="0"/>
            </a:rPr>
            <a:t> es necesario </a:t>
          </a:r>
          <a:r>
            <a:rPr lang="es-ES_tradnl" sz="1400" b="0" i="0">
              <a:latin typeface="Times New Roman" panose="02020603050405020304" pitchFamily="18" charset="0"/>
              <a:cs typeface="Times New Roman" panose="02020603050405020304" pitchFamily="18" charset="0"/>
            </a:rPr>
            <a:t>un seguimiento especial por parte de los</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responsables de los procesos, garantizando que las condiciones se mantengan y noincrementen su valoración.</a:t>
          </a:r>
        </a:p>
      </xdr:txBody>
    </xdr:sp>
    <xdr:clientData/>
  </xdr:twoCellAnchor>
  <xdr:twoCellAnchor>
    <xdr:from>
      <xdr:col>6</xdr:col>
      <xdr:colOff>279400</xdr:colOff>
      <xdr:row>58</xdr:row>
      <xdr:rowOff>38100</xdr:rowOff>
    </xdr:from>
    <xdr:to>
      <xdr:col>16</xdr:col>
      <xdr:colOff>88900</xdr:colOff>
      <xdr:row>68</xdr:row>
      <xdr:rowOff>127000</xdr:rowOff>
    </xdr:to>
    <xdr:sp macro="" textlink="">
      <xdr:nvSpPr>
        <xdr:cNvPr id="6" name="CuadroTexto 5">
          <a:extLst>
            <a:ext uri="{FF2B5EF4-FFF2-40B4-BE49-F238E27FC236}">
              <a16:creationId xmlns:a16="http://schemas.microsoft.com/office/drawing/2014/main" id="{E0F3A55F-1BA6-4E5F-B148-1AE0CE5A600C}"/>
            </a:ext>
          </a:extLst>
        </xdr:cNvPr>
        <xdr:cNvSpPr txBox="1"/>
      </xdr:nvSpPr>
      <xdr:spPr>
        <a:xfrm>
          <a:off x="7985125" y="12439650"/>
          <a:ext cx="7429500" cy="19939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i="0">
              <a:latin typeface="Times New Roman" panose="02020603050405020304" pitchFamily="18" charset="0"/>
              <a:cs typeface="Times New Roman" panose="02020603050405020304" pitchFamily="18" charset="0"/>
            </a:rPr>
            <a:t>SEGUIMIENTO</a:t>
          </a:r>
        </a:p>
        <a:p>
          <a:r>
            <a:rPr lang="es-ES_tradnl" sz="1400" b="0" i="0">
              <a:latin typeface="Times New Roman" panose="02020603050405020304" pitchFamily="18" charset="0"/>
              <a:cs typeface="Times New Roman" panose="02020603050405020304" pitchFamily="18" charset="0"/>
            </a:rPr>
            <a:t>Una vez documentada la “Matriz de Aspectos e Impactos Ambientales”,  la gerencia de  Control Interno</a:t>
          </a:r>
        </a:p>
        <a:p>
          <a:r>
            <a:rPr lang="es-ES_tradnl" sz="1400" b="0" i="0">
              <a:latin typeface="Times New Roman" panose="02020603050405020304" pitchFamily="18" charset="0"/>
              <a:cs typeface="Times New Roman" panose="02020603050405020304" pitchFamily="18" charset="0"/>
            </a:rPr>
            <a:t>realizará el seguimiento 1 vez al año de manera que se verifique la aplicación de los</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controles establecidos allí, con el fin de permitir la actualización de la matriz de riesgos</a:t>
          </a:r>
          <a:r>
            <a:rPr lang="es-ES_tradnl" sz="1400" b="0" i="0" baseline="0">
              <a:latin typeface="Times New Roman" panose="02020603050405020304" pitchFamily="18" charset="0"/>
              <a:cs typeface="Times New Roman" panose="02020603050405020304" pitchFamily="18" charset="0"/>
            </a:rPr>
            <a:t> </a:t>
          </a:r>
          <a:r>
            <a:rPr lang="es-ES_tradnl" sz="1400" b="0" i="0">
              <a:latin typeface="Times New Roman" panose="02020603050405020304" pitchFamily="18" charset="0"/>
              <a:cs typeface="Times New Roman" panose="02020603050405020304" pitchFamily="18" charset="0"/>
            </a:rPr>
            <a:t>ambientales. </a:t>
          </a:r>
        </a:p>
        <a:p>
          <a:r>
            <a:rPr lang="es-ES_tradnl" sz="1400" b="0" i="0">
              <a:latin typeface="Times New Roman" panose="02020603050405020304" pitchFamily="18" charset="0"/>
              <a:cs typeface="Times New Roman" panose="02020603050405020304" pitchFamily="18" charset="0"/>
            </a:rPr>
            <a:t>Cuando ocurra una NO Conformidad , la Alcaldia Distrital de Barranquílla  debe</a:t>
          </a:r>
          <a:r>
            <a:rPr lang="es-ES_tradnl" sz="1400" b="0" i="0" baseline="0">
              <a:latin typeface="Times New Roman" panose="02020603050405020304" pitchFamily="18" charset="0"/>
              <a:cs typeface="Times New Roman" panose="02020603050405020304" pitchFamily="18" charset="0"/>
            </a:rPr>
            <a:t> reaccionar ante la No Conformidad, y cuando sea aplicable tomar acciones para controlarla y corregirla , hacer frente a la consecuencia, incluida la mitigacion de los impactos ambientales  </a:t>
          </a:r>
          <a:endParaRPr lang="es-ES_tradnl" sz="1400" b="0" i="0">
            <a:latin typeface="Times New Roman" panose="02020603050405020304" pitchFamily="18" charset="0"/>
            <a:cs typeface="Times New Roman" panose="02020603050405020304" pitchFamily="18" charset="0"/>
          </a:endParaRPr>
        </a:p>
        <a:p>
          <a:r>
            <a:rPr lang="es-ES_tradnl" sz="1400" b="0" i="0">
              <a:latin typeface="Times New Roman" panose="02020603050405020304" pitchFamily="18" charset="0"/>
              <a:cs typeface="Times New Roman" panose="02020603050405020304" pitchFamily="18" charset="0"/>
            </a:rPr>
            <a:t>La</a:t>
          </a:r>
          <a:r>
            <a:rPr lang="es-ES_tradnl" sz="1400" b="0" i="0" baseline="0">
              <a:latin typeface="Times New Roman" panose="02020603050405020304" pitchFamily="18" charset="0"/>
              <a:cs typeface="Times New Roman" panose="02020603050405020304" pitchFamily="18" charset="0"/>
            </a:rPr>
            <a:t> entidad debe manejar continuamente la conveniencia, adecuación y eficacia del SGA para mejorar su desempeño.</a:t>
          </a:r>
          <a:endParaRPr lang="es-ES_tradnl" sz="1400" b="0" i="0">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589280</xdr:colOff>
      <xdr:row>0</xdr:row>
      <xdr:rowOff>182880</xdr:rowOff>
    </xdr:from>
    <xdr:to>
      <xdr:col>11</xdr:col>
      <xdr:colOff>187940</xdr:colOff>
      <xdr:row>4</xdr:row>
      <xdr:rowOff>152400</xdr:rowOff>
    </xdr:to>
    <xdr:pic>
      <xdr:nvPicPr>
        <xdr:cNvPr id="7" name="Imagen 6" descr="Recurso 9">
          <a:extLst>
            <a:ext uri="{FF2B5EF4-FFF2-40B4-BE49-F238E27FC236}">
              <a16:creationId xmlns:a16="http://schemas.microsoft.com/office/drawing/2014/main" id="{8CEC85AC-FA08-AA49-A9F8-228E932629D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2240" y="182880"/>
          <a:ext cx="11556980" cy="741680"/>
        </a:xfrm>
        <a:prstGeom prst="rect">
          <a:avLst/>
        </a:prstGeom>
        <a:noFill/>
      </xdr:spPr>
    </xdr:pic>
    <xdr:clientData/>
  </xdr:twoCellAnchor>
  <xdr:twoCellAnchor editAs="oneCell">
    <xdr:from>
      <xdr:col>2</xdr:col>
      <xdr:colOff>254000</xdr:colOff>
      <xdr:row>75</xdr:row>
      <xdr:rowOff>40640</xdr:rowOff>
    </xdr:from>
    <xdr:to>
      <xdr:col>13</xdr:col>
      <xdr:colOff>103157</xdr:colOff>
      <xdr:row>78</xdr:row>
      <xdr:rowOff>11004</xdr:rowOff>
    </xdr:to>
    <xdr:pic>
      <xdr:nvPicPr>
        <xdr:cNvPr id="8" name="Imagen 7">
          <a:extLst>
            <a:ext uri="{FF2B5EF4-FFF2-40B4-BE49-F238E27FC236}">
              <a16:creationId xmlns:a16="http://schemas.microsoft.com/office/drawing/2014/main" id="{0D35E638-DD2A-C34E-886A-BE4E4A27A627}"/>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99920" y="15890240"/>
          <a:ext cx="12630437" cy="5494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1198033</xdr:colOff>
      <xdr:row>32</xdr:row>
      <xdr:rowOff>16087</xdr:rowOff>
    </xdr:from>
    <xdr:to>
      <xdr:col>7</xdr:col>
      <xdr:colOff>2068270</xdr:colOff>
      <xdr:row>33</xdr:row>
      <xdr:rowOff>218437</xdr:rowOff>
    </xdr:to>
    <xdr:pic>
      <xdr:nvPicPr>
        <xdr:cNvPr id="3" name="Imagen 2">
          <a:extLst>
            <a:ext uri="{FF2B5EF4-FFF2-40B4-BE49-F238E27FC236}">
              <a16:creationId xmlns:a16="http://schemas.microsoft.com/office/drawing/2014/main" id="{2BFC17A8-2436-EA41-9392-D7DCD618B8D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46966" y="31783020"/>
          <a:ext cx="12630437" cy="549484"/>
        </a:xfrm>
        <a:prstGeom prst="rect">
          <a:avLst/>
        </a:prstGeom>
      </xdr:spPr>
    </xdr:pic>
    <xdr:clientData/>
  </xdr:twoCellAnchor>
  <xdr:twoCellAnchor editAs="oneCell">
    <xdr:from>
      <xdr:col>4</xdr:col>
      <xdr:colOff>1252855</xdr:colOff>
      <xdr:row>0</xdr:row>
      <xdr:rowOff>71120</xdr:rowOff>
    </xdr:from>
    <xdr:to>
      <xdr:col>10</xdr:col>
      <xdr:colOff>194502</xdr:colOff>
      <xdr:row>0</xdr:row>
      <xdr:rowOff>812800</xdr:rowOff>
    </xdr:to>
    <xdr:pic>
      <xdr:nvPicPr>
        <xdr:cNvPr id="4" name="Imagen 3" descr="Recurso 9">
          <a:extLst>
            <a:ext uri="{FF2B5EF4-FFF2-40B4-BE49-F238E27FC236}">
              <a16:creationId xmlns:a16="http://schemas.microsoft.com/office/drawing/2014/main" id="{2D7074E1-A5E0-4348-A222-8B6FCE96652A}"/>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69175" y="558800"/>
          <a:ext cx="11540047" cy="741680"/>
        </a:xfrm>
        <a:prstGeom prst="rect">
          <a:avLst/>
        </a:prstGeom>
        <a:noFill/>
      </xdr:spPr>
    </xdr:pic>
    <xdr:clientData/>
  </xdr:twoCellAnchor>
  <xdr:twoCellAnchor>
    <xdr:from>
      <xdr:col>6</xdr:col>
      <xdr:colOff>0</xdr:colOff>
      <xdr:row>12</xdr:row>
      <xdr:rowOff>0</xdr:rowOff>
    </xdr:from>
    <xdr:to>
      <xdr:col>6</xdr:col>
      <xdr:colOff>1972310</xdr:colOff>
      <xdr:row>14</xdr:row>
      <xdr:rowOff>701040</xdr:rowOff>
    </xdr:to>
    <xdr:sp macro="" textlink="">
      <xdr:nvSpPr>
        <xdr:cNvPr id="5" name="Cuadro de texto 17">
          <a:extLst>
            <a:ext uri="{FF2B5EF4-FFF2-40B4-BE49-F238E27FC236}">
              <a16:creationId xmlns:a16="http://schemas.microsoft.com/office/drawing/2014/main" id="{82C0B445-3588-BB46-8E16-A4B70EA78A49}"/>
            </a:ext>
          </a:extLst>
        </xdr:cNvPr>
        <xdr:cNvSpPr txBox="1"/>
      </xdr:nvSpPr>
      <xdr:spPr>
        <a:xfrm rot="19733690">
          <a:off x="11633200" y="10422467"/>
          <a:ext cx="1972310" cy="701040"/>
        </a:xfrm>
        <a:prstGeom prst="rect">
          <a:avLst/>
        </a:prstGeom>
        <a:solidFill>
          <a:schemeClr val="lt1"/>
        </a:solidFill>
        <a:ln w="38100">
          <a:solidFill>
            <a:srgbClr val="FF0000"/>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07000"/>
            </a:lnSpc>
            <a:spcAft>
              <a:spcPts val="800"/>
            </a:spcAft>
          </a:pPr>
          <a:r>
            <a:rPr lang="es-E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POR AMOR AL MEDIO AMBIENTE NO IMPRIMA ESTE DOCUMENTO</a:t>
          </a:r>
          <a:endParaRPr lang="es-CO" sz="1100">
            <a:effectLst/>
            <a:latin typeface="Times New Roman" panose="02020603050405020304" pitchFamily="18" charset="0"/>
            <a:ea typeface="Calibri" panose="020F0502020204030204" pitchFamily="34" charset="0"/>
            <a:cs typeface="Times New Roman" panose="02020603050405020304" pitchFamily="18" charset="0"/>
          </a:endParaRPr>
        </a:p>
      </xdr:txBody>
    </xdr:sp>
    <xdr:clientData/>
  </xdr:twoCellAnchor>
  <xdr:twoCellAnchor>
    <xdr:from>
      <xdr:col>3</xdr:col>
      <xdr:colOff>651933</xdr:colOff>
      <xdr:row>0</xdr:row>
      <xdr:rowOff>770467</xdr:rowOff>
    </xdr:from>
    <xdr:to>
      <xdr:col>4</xdr:col>
      <xdr:colOff>389043</xdr:colOff>
      <xdr:row>2</xdr:row>
      <xdr:rowOff>311574</xdr:rowOff>
    </xdr:to>
    <xdr:sp macro="" textlink="">
      <xdr:nvSpPr>
        <xdr:cNvPr id="6" name="Cuadro de texto 17">
          <a:extLst>
            <a:ext uri="{FF2B5EF4-FFF2-40B4-BE49-F238E27FC236}">
              <a16:creationId xmlns:a16="http://schemas.microsoft.com/office/drawing/2014/main" id="{B3702ABE-70B2-574F-B0FC-41550BA54DA9}"/>
            </a:ext>
          </a:extLst>
        </xdr:cNvPr>
        <xdr:cNvSpPr txBox="1"/>
      </xdr:nvSpPr>
      <xdr:spPr>
        <a:xfrm rot="19733690">
          <a:off x="4546600" y="770467"/>
          <a:ext cx="1972310" cy="701040"/>
        </a:xfrm>
        <a:prstGeom prst="rect">
          <a:avLst/>
        </a:prstGeom>
        <a:solidFill>
          <a:schemeClr val="lt1"/>
        </a:solidFill>
        <a:ln w="38100">
          <a:solidFill>
            <a:srgbClr val="FF0000"/>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07000"/>
            </a:lnSpc>
            <a:spcAft>
              <a:spcPts val="800"/>
            </a:spcAft>
          </a:pPr>
          <a:r>
            <a:rPr lang="es-E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POR AMOR AL MEDIO AMBIENTE NO IMPRIMA ESTE DOCUMENTO</a:t>
          </a:r>
          <a:endParaRPr lang="es-CO" sz="1100">
            <a:effectLst/>
            <a:latin typeface="Times New Roman" panose="02020603050405020304" pitchFamily="18" charset="0"/>
            <a:ea typeface="Calibri" panose="020F0502020204030204" pitchFamily="34"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825500</xdr:colOff>
      <xdr:row>33</xdr:row>
      <xdr:rowOff>114300</xdr:rowOff>
    </xdr:from>
    <xdr:to>
      <xdr:col>7</xdr:col>
      <xdr:colOff>1438275</xdr:colOff>
      <xdr:row>36</xdr:row>
      <xdr:rowOff>101601</xdr:rowOff>
    </xdr:to>
    <xdr:pic>
      <xdr:nvPicPr>
        <xdr:cNvPr id="3" name="Imagen 2">
          <a:extLst>
            <a:ext uri="{FF2B5EF4-FFF2-40B4-BE49-F238E27FC236}">
              <a16:creationId xmlns:a16="http://schemas.microsoft.com/office/drawing/2014/main" id="{520E9794-EF81-304F-B497-282C89C0379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70500" y="29629100"/>
          <a:ext cx="6581775" cy="558801"/>
        </a:xfrm>
        <a:prstGeom prst="rect">
          <a:avLst/>
        </a:prstGeom>
      </xdr:spPr>
    </xdr:pic>
    <xdr:clientData/>
  </xdr:twoCellAnchor>
  <xdr:twoCellAnchor editAs="oneCell">
    <xdr:from>
      <xdr:col>2</xdr:col>
      <xdr:colOff>25400</xdr:colOff>
      <xdr:row>1</xdr:row>
      <xdr:rowOff>12700</xdr:rowOff>
    </xdr:from>
    <xdr:to>
      <xdr:col>10</xdr:col>
      <xdr:colOff>0</xdr:colOff>
      <xdr:row>5</xdr:row>
      <xdr:rowOff>76200</xdr:rowOff>
    </xdr:to>
    <xdr:pic>
      <xdr:nvPicPr>
        <xdr:cNvPr id="6" name="Imagen 5" descr="Recurso 9">
          <a:extLst>
            <a:ext uri="{FF2B5EF4-FFF2-40B4-BE49-F238E27FC236}">
              <a16:creationId xmlns:a16="http://schemas.microsoft.com/office/drawing/2014/main" id="{D241D665-8BC0-D642-AB0B-CCD1E9E68F9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35100" y="177800"/>
          <a:ext cx="13512800" cy="723900"/>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ecologiaverde.com/como-un-arbol-se-transforma-en-papel-615.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5:N57"/>
  <sheetViews>
    <sheetView topLeftCell="B40" zoomScale="125" zoomScaleNormal="125" workbookViewId="0">
      <selection activeCell="Q17" sqref="Q17"/>
    </sheetView>
  </sheetViews>
  <sheetFormatPr baseColWidth="10" defaultRowHeight="15"/>
  <cols>
    <col min="4" max="4" width="15.5" customWidth="1"/>
    <col min="5" max="5" width="31" customWidth="1"/>
    <col min="6" max="6" width="34.83203125" customWidth="1"/>
  </cols>
  <sheetData>
    <row r="5" spans="13:14">
      <c r="M5" s="133" t="s">
        <v>128</v>
      </c>
      <c r="N5" s="133"/>
    </row>
    <row r="51" spans="3:6" ht="16" thickBot="1"/>
    <row r="52" spans="3:6" ht="20" thickBot="1">
      <c r="C52" s="142" t="s">
        <v>159</v>
      </c>
      <c r="D52" s="143"/>
      <c r="E52" s="71" t="s">
        <v>160</v>
      </c>
      <c r="F52" s="71" t="s">
        <v>161</v>
      </c>
    </row>
    <row r="53" spans="3:6" ht="35" customHeight="1" thickBot="1">
      <c r="C53" s="144" t="s">
        <v>162</v>
      </c>
      <c r="D53" s="145"/>
      <c r="E53" s="72" t="s">
        <v>163</v>
      </c>
      <c r="F53" s="73" t="s">
        <v>164</v>
      </c>
    </row>
    <row r="54" spans="3:6" ht="33" customHeight="1" thickBot="1">
      <c r="C54" s="74">
        <v>-55</v>
      </c>
      <c r="D54" s="75" t="s">
        <v>165</v>
      </c>
      <c r="E54" s="76" t="s">
        <v>166</v>
      </c>
      <c r="F54" s="73" t="s">
        <v>164</v>
      </c>
    </row>
    <row r="55" spans="3:6" ht="32" customHeight="1" thickBot="1">
      <c r="C55" s="74">
        <v>-39</v>
      </c>
      <c r="D55" s="75" t="s">
        <v>167</v>
      </c>
      <c r="E55" s="77" t="s">
        <v>168</v>
      </c>
      <c r="F55" s="73" t="s">
        <v>169</v>
      </c>
    </row>
    <row r="56" spans="3:6" ht="39" thickBot="1">
      <c r="C56" s="144" t="s">
        <v>170</v>
      </c>
      <c r="D56" s="145"/>
      <c r="E56" s="73" t="s">
        <v>171</v>
      </c>
      <c r="F56" s="73" t="s">
        <v>172</v>
      </c>
    </row>
    <row r="57" spans="3:6" ht="39" customHeight="1" thickBot="1">
      <c r="C57" s="78"/>
      <c r="D57" s="73" t="s">
        <v>173</v>
      </c>
      <c r="E57" s="79" t="s">
        <v>174</v>
      </c>
      <c r="F57" s="73" t="s">
        <v>175</v>
      </c>
    </row>
  </sheetData>
  <mergeCells count="3">
    <mergeCell ref="C52:D52"/>
    <mergeCell ref="C53:D53"/>
    <mergeCell ref="C56:D5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73"/>
  <sheetViews>
    <sheetView tabSelected="1" topLeftCell="D1" zoomScale="150" zoomScaleNormal="150" zoomScalePageLayoutView="85" workbookViewId="0">
      <pane xSplit="2" topLeftCell="F1" activePane="topRight" state="frozen"/>
      <selection activeCell="D21" sqref="D21"/>
      <selection pane="topRight" activeCell="D4" sqref="D4"/>
    </sheetView>
  </sheetViews>
  <sheetFormatPr baseColWidth="10" defaultColWidth="10.83203125" defaultRowHeight="13"/>
  <cols>
    <col min="1" max="1" width="6" style="53" customWidth="1"/>
    <col min="2" max="2" width="20.83203125" style="53" customWidth="1"/>
    <col min="3" max="3" width="24.1640625" style="53" customWidth="1"/>
    <col min="4" max="4" width="29.33203125" style="53" customWidth="1"/>
    <col min="5" max="5" width="26" style="53" customWidth="1"/>
    <col min="6" max="6" width="46.1640625" style="53" customWidth="1"/>
    <col min="7" max="7" width="28.5" style="53" customWidth="1"/>
    <col min="8" max="8" width="35.5" style="53" customWidth="1"/>
    <col min="9" max="9" width="23" style="53" customWidth="1"/>
    <col min="10" max="10" width="6.1640625" style="53" customWidth="1"/>
    <col min="11" max="11" width="5" style="53" customWidth="1"/>
    <col min="12" max="12" width="8.6640625" style="53" customWidth="1"/>
    <col min="13" max="13" width="6.33203125" style="53" customWidth="1"/>
    <col min="14" max="14" width="5.83203125" style="53" customWidth="1"/>
    <col min="15" max="15" width="11.5" style="53" customWidth="1"/>
    <col min="16" max="16" width="5.83203125" style="53" customWidth="1"/>
    <col min="17" max="17" width="5.5" style="53" customWidth="1"/>
    <col min="18" max="18" width="13.1640625" style="53" customWidth="1"/>
    <col min="19" max="19" width="6.5" style="53" customWidth="1"/>
    <col min="20" max="20" width="5.83203125" style="53" customWidth="1"/>
    <col min="21" max="21" width="6.1640625" style="53" customWidth="1"/>
    <col min="22" max="22" width="13.5" style="53" customWidth="1"/>
    <col min="23" max="23" width="12" style="53" customWidth="1"/>
    <col min="24" max="24" width="15.5" style="53" customWidth="1"/>
    <col min="25" max="25" width="19.5" style="53" customWidth="1"/>
    <col min="26" max="26" width="17.1640625" style="53" customWidth="1"/>
    <col min="27" max="27" width="42.6640625" style="53" customWidth="1"/>
    <col min="28" max="28" width="22.5" style="53" customWidth="1"/>
    <col min="29" max="29" width="18.6640625" style="53" customWidth="1"/>
    <col min="30" max="30" width="23" style="53" customWidth="1"/>
    <col min="31" max="16384" width="10.83203125" style="53"/>
  </cols>
  <sheetData>
    <row r="1" spans="1:30" ht="70" customHeight="1">
      <c r="A1" s="111"/>
      <c r="B1" s="112"/>
      <c r="C1" s="112"/>
      <c r="D1" s="186"/>
      <c r="E1" s="187"/>
      <c r="F1" s="187"/>
      <c r="G1" s="187"/>
      <c r="H1" s="187"/>
      <c r="I1" s="125"/>
      <c r="J1" s="124"/>
      <c r="K1" s="63"/>
      <c r="L1" s="63"/>
      <c r="M1" s="63"/>
      <c r="N1" s="63"/>
      <c r="O1" s="63"/>
      <c r="P1" s="63"/>
      <c r="Q1" s="63"/>
      <c r="R1" s="63"/>
      <c r="S1" s="63"/>
      <c r="T1" s="63"/>
      <c r="U1" s="63"/>
      <c r="V1" s="63"/>
      <c r="W1" s="63"/>
      <c r="X1" s="191"/>
      <c r="Y1" s="192"/>
      <c r="Z1" s="192"/>
      <c r="AA1" s="192"/>
      <c r="AB1" s="192"/>
      <c r="AC1" s="192"/>
    </row>
    <row r="2" spans="1:30" ht="21" customHeight="1">
      <c r="A2" s="111"/>
      <c r="B2" s="112"/>
      <c r="C2" s="112"/>
      <c r="D2" s="112"/>
      <c r="E2" s="36"/>
      <c r="F2" s="36"/>
      <c r="G2" s="36"/>
      <c r="H2" s="217" t="s">
        <v>128</v>
      </c>
      <c r="I2" s="218"/>
      <c r="J2" s="218"/>
      <c r="K2" s="218"/>
      <c r="L2" s="218"/>
      <c r="M2" s="218"/>
      <c r="N2" s="218"/>
      <c r="O2" s="218"/>
      <c r="P2" s="218"/>
      <c r="Q2" s="218"/>
      <c r="R2" s="218"/>
      <c r="S2" s="219"/>
      <c r="T2" s="219"/>
      <c r="U2" s="219"/>
      <c r="V2" s="63"/>
      <c r="W2" s="63"/>
      <c r="X2" s="193"/>
      <c r="Y2" s="192"/>
      <c r="Z2" s="192"/>
      <c r="AA2" s="192"/>
      <c r="AB2" s="192"/>
      <c r="AC2" s="192"/>
    </row>
    <row r="3" spans="1:30" ht="25" customHeight="1">
      <c r="A3" s="111"/>
      <c r="B3" s="113"/>
      <c r="C3" s="205" t="s">
        <v>254</v>
      </c>
      <c r="D3" s="187"/>
      <c r="E3" s="187"/>
      <c r="F3" s="187"/>
      <c r="G3" s="187"/>
      <c r="H3" s="187"/>
      <c r="I3" s="187"/>
      <c r="J3" s="187"/>
      <c r="K3" s="206"/>
      <c r="L3" s="206"/>
      <c r="M3" s="206"/>
      <c r="N3" s="206"/>
      <c r="O3" s="206"/>
      <c r="P3" s="206"/>
      <c r="Q3" s="206"/>
      <c r="R3" s="206"/>
      <c r="S3" s="206"/>
      <c r="T3" s="206"/>
      <c r="U3" s="206"/>
      <c r="V3" s="206"/>
      <c r="W3" s="207"/>
      <c r="X3" s="194"/>
      <c r="Y3" s="194"/>
      <c r="Z3" s="194"/>
      <c r="AA3" s="194"/>
      <c r="AB3" s="194"/>
      <c r="AC3" s="194"/>
    </row>
    <row r="4" spans="1:30" ht="54" customHeight="1" thickBot="1">
      <c r="A4" s="111"/>
      <c r="B4" s="112"/>
      <c r="C4" s="112"/>
      <c r="D4" s="36"/>
      <c r="E4" s="36"/>
      <c r="F4" s="36"/>
      <c r="G4" s="36"/>
      <c r="H4" s="36"/>
      <c r="I4" s="36"/>
      <c r="J4" s="36"/>
      <c r="K4" s="63"/>
      <c r="L4" s="63"/>
      <c r="M4" s="63"/>
      <c r="N4" s="63"/>
      <c r="O4" s="63"/>
      <c r="P4" s="63"/>
      <c r="Q4" s="63"/>
      <c r="R4" s="63"/>
      <c r="S4" s="63"/>
      <c r="T4" s="63"/>
      <c r="U4" s="63"/>
      <c r="V4" s="63"/>
      <c r="W4" s="63"/>
      <c r="X4" s="114"/>
      <c r="Y4" s="114"/>
      <c r="Z4" s="114"/>
      <c r="AA4" s="114"/>
      <c r="AB4" s="114"/>
      <c r="AC4" s="114"/>
    </row>
    <row r="5" spans="1:30" ht="25" customHeight="1" thickBot="1">
      <c r="A5" s="208" t="s">
        <v>255</v>
      </c>
      <c r="B5" s="209"/>
      <c r="C5" s="209"/>
      <c r="D5" s="209"/>
      <c r="E5" s="209"/>
      <c r="F5" s="209"/>
      <c r="G5" s="209"/>
      <c r="H5" s="209"/>
      <c r="I5" s="210"/>
      <c r="J5" s="201" t="s">
        <v>256</v>
      </c>
      <c r="K5" s="202"/>
      <c r="L5" s="203"/>
      <c r="M5" s="203"/>
      <c r="N5" s="203"/>
      <c r="O5" s="203"/>
      <c r="P5" s="203"/>
      <c r="Q5" s="203"/>
      <c r="R5" s="203"/>
      <c r="S5" s="203"/>
      <c r="T5" s="203"/>
      <c r="U5" s="203"/>
      <c r="V5" s="203"/>
      <c r="W5" s="203"/>
      <c r="X5" s="203"/>
      <c r="Y5" s="203"/>
      <c r="Z5" s="204"/>
      <c r="AA5" s="214" t="s">
        <v>139</v>
      </c>
      <c r="AB5" s="215"/>
      <c r="AC5" s="215"/>
      <c r="AD5" s="216"/>
    </row>
    <row r="6" spans="1:30" ht="48.75" customHeight="1" thickBot="1">
      <c r="A6" s="170" t="s">
        <v>120</v>
      </c>
      <c r="B6" s="171"/>
      <c r="C6" s="171"/>
      <c r="D6" s="171"/>
      <c r="E6" s="153" t="s">
        <v>1</v>
      </c>
      <c r="F6" s="154"/>
      <c r="G6" s="188" t="s">
        <v>2</v>
      </c>
      <c r="H6" s="189"/>
      <c r="I6" s="190"/>
      <c r="J6" s="211" t="s">
        <v>3</v>
      </c>
      <c r="K6" s="212"/>
      <c r="L6" s="213"/>
      <c r="M6" s="195" t="s">
        <v>4</v>
      </c>
      <c r="N6" s="196"/>
      <c r="O6" s="197"/>
      <c r="P6" s="195" t="s">
        <v>5</v>
      </c>
      <c r="Q6" s="196"/>
      <c r="R6" s="197"/>
      <c r="S6" s="195" t="s">
        <v>2</v>
      </c>
      <c r="T6" s="196"/>
      <c r="U6" s="196"/>
      <c r="V6" s="196"/>
      <c r="W6" s="197"/>
      <c r="X6" s="198" t="s">
        <v>6</v>
      </c>
      <c r="Y6" s="198" t="s">
        <v>7</v>
      </c>
      <c r="Z6" s="198" t="s">
        <v>119</v>
      </c>
      <c r="AA6" s="150" t="s">
        <v>257</v>
      </c>
      <c r="AB6" s="151"/>
      <c r="AC6" s="151"/>
      <c r="AD6" s="152"/>
    </row>
    <row r="7" spans="1:30" ht="88.5" customHeight="1" thickTop="1" thickBot="1">
      <c r="A7" s="140" t="s">
        <v>49</v>
      </c>
      <c r="B7" s="108" t="s">
        <v>71</v>
      </c>
      <c r="C7" s="108" t="s">
        <v>123</v>
      </c>
      <c r="D7" s="12" t="s">
        <v>138</v>
      </c>
      <c r="E7" s="13" t="s">
        <v>73</v>
      </c>
      <c r="F7" s="13" t="s">
        <v>74</v>
      </c>
      <c r="G7" s="14" t="s">
        <v>75</v>
      </c>
      <c r="H7" s="15" t="s">
        <v>76</v>
      </c>
      <c r="I7" s="15" t="s">
        <v>77</v>
      </c>
      <c r="J7" s="11" t="s">
        <v>135</v>
      </c>
      <c r="K7" s="11" t="s">
        <v>136</v>
      </c>
      <c r="L7" s="109" t="s">
        <v>137</v>
      </c>
      <c r="M7" s="57" t="s">
        <v>12</v>
      </c>
      <c r="N7" s="57" t="s">
        <v>13</v>
      </c>
      <c r="O7" s="54" t="s">
        <v>14</v>
      </c>
      <c r="P7" s="57" t="s">
        <v>15</v>
      </c>
      <c r="Q7" s="57" t="s">
        <v>16</v>
      </c>
      <c r="R7" s="58" t="s">
        <v>17</v>
      </c>
      <c r="S7" s="57" t="s">
        <v>18</v>
      </c>
      <c r="T7" s="57" t="s">
        <v>19</v>
      </c>
      <c r="U7" s="57" t="s">
        <v>20</v>
      </c>
      <c r="V7" s="56" t="s">
        <v>21</v>
      </c>
      <c r="W7" s="55" t="s">
        <v>25</v>
      </c>
      <c r="X7" s="199"/>
      <c r="Y7" s="200"/>
      <c r="Z7" s="199"/>
      <c r="AA7" s="60" t="s">
        <v>134</v>
      </c>
      <c r="AB7" s="61" t="s">
        <v>22</v>
      </c>
      <c r="AC7" s="115" t="s">
        <v>258</v>
      </c>
      <c r="AD7" s="115" t="s">
        <v>142</v>
      </c>
    </row>
    <row r="8" spans="1:30" ht="130" customHeight="1">
      <c r="A8" s="137">
        <v>1</v>
      </c>
      <c r="B8" s="134" t="s">
        <v>43</v>
      </c>
      <c r="C8" s="161" t="s">
        <v>122</v>
      </c>
      <c r="D8" s="232" t="s">
        <v>131</v>
      </c>
      <c r="E8" s="65" t="s">
        <v>177</v>
      </c>
      <c r="F8" s="128" t="s">
        <v>178</v>
      </c>
      <c r="G8" s="103" t="s">
        <v>259</v>
      </c>
      <c r="H8" s="66" t="s">
        <v>260</v>
      </c>
      <c r="I8" s="67" t="s">
        <v>32</v>
      </c>
      <c r="J8" s="101" t="s">
        <v>48</v>
      </c>
      <c r="K8" s="59"/>
      <c r="L8" s="59"/>
      <c r="M8" s="81">
        <v>10</v>
      </c>
      <c r="N8" s="81">
        <v>10</v>
      </c>
      <c r="O8" s="81">
        <f>M8*N8</f>
        <v>100</v>
      </c>
      <c r="P8" s="81">
        <v>5</v>
      </c>
      <c r="Q8" s="81">
        <v>10</v>
      </c>
      <c r="R8" s="81">
        <f>P8*Q8</f>
        <v>50</v>
      </c>
      <c r="S8" s="81">
        <v>10</v>
      </c>
      <c r="T8" s="81">
        <v>5</v>
      </c>
      <c r="U8" s="81">
        <v>5</v>
      </c>
      <c r="V8" s="81">
        <f>(S8*3.5)+(T8*3.5)+(U8*3)</f>
        <v>67.5</v>
      </c>
      <c r="W8" s="68">
        <v>-1</v>
      </c>
      <c r="X8" s="70">
        <f>((O8*0.5)+(R8*0.35)+(V8*0.15))*W8</f>
        <v>-77.625</v>
      </c>
      <c r="Y8" s="86" t="str">
        <f>IF(X8&lt;=-75,"ALTA",IF(X8&gt;=-39,"BAJA o N. S.","MEDIA"))</f>
        <v>ALTA</v>
      </c>
      <c r="Z8" s="86" t="s">
        <v>121</v>
      </c>
      <c r="AA8" s="129" t="s">
        <v>266</v>
      </c>
      <c r="AB8" s="86" t="s">
        <v>140</v>
      </c>
      <c r="AC8" s="62" t="s">
        <v>141</v>
      </c>
      <c r="AD8" s="86" t="s">
        <v>195</v>
      </c>
    </row>
    <row r="9" spans="1:30" ht="106.5" customHeight="1">
      <c r="A9" s="146">
        <v>2</v>
      </c>
      <c r="B9" s="135"/>
      <c r="C9" s="228"/>
      <c r="D9" s="174"/>
      <c r="E9" s="179" t="s">
        <v>107</v>
      </c>
      <c r="F9" s="155" t="s">
        <v>203</v>
      </c>
      <c r="G9" s="93" t="s">
        <v>204</v>
      </c>
      <c r="H9" s="20" t="s">
        <v>179</v>
      </c>
      <c r="I9" s="92" t="s">
        <v>180</v>
      </c>
      <c r="J9" s="89" t="s">
        <v>48</v>
      </c>
      <c r="K9" s="94"/>
      <c r="L9" s="94"/>
      <c r="M9" s="88">
        <v>10</v>
      </c>
      <c r="N9" s="88">
        <v>10</v>
      </c>
      <c r="O9" s="88">
        <f>M9*N9</f>
        <v>100</v>
      </c>
      <c r="P9" s="88">
        <v>1</v>
      </c>
      <c r="Q9" s="88">
        <v>5</v>
      </c>
      <c r="R9" s="88">
        <f>P9*Q9</f>
        <v>5</v>
      </c>
      <c r="S9" s="88">
        <v>5</v>
      </c>
      <c r="T9" s="88">
        <v>10</v>
      </c>
      <c r="U9" s="88">
        <v>5</v>
      </c>
      <c r="V9" s="88">
        <f>(S9*3.5)+(T9*3.5)+(U9*3)</f>
        <v>67.5</v>
      </c>
      <c r="W9" s="88">
        <v>-1</v>
      </c>
      <c r="X9" s="70">
        <f t="shared" ref="X9" si="0">((O9*0.5)+(R9*0.35)+(V9*0.15))*W9</f>
        <v>-61.875</v>
      </c>
      <c r="Y9" s="86" t="str">
        <f>IF(X9&lt;=-75,"ALTA",IF(X9&gt;=-39,"BAJA o N. S.","MEDIA"))</f>
        <v>MEDIA</v>
      </c>
      <c r="Z9" s="86" t="s">
        <v>121</v>
      </c>
      <c r="AA9" s="130" t="s">
        <v>205</v>
      </c>
      <c r="AB9" s="86" t="s">
        <v>140</v>
      </c>
      <c r="AC9" s="62" t="s">
        <v>206</v>
      </c>
      <c r="AD9" s="86" t="s">
        <v>182</v>
      </c>
    </row>
    <row r="10" spans="1:30" ht="87" customHeight="1">
      <c r="A10" s="177"/>
      <c r="B10" s="135"/>
      <c r="C10" s="228"/>
      <c r="D10" s="175"/>
      <c r="E10" s="180"/>
      <c r="F10" s="157"/>
      <c r="G10" s="93" t="s">
        <v>207</v>
      </c>
      <c r="H10" s="20" t="s">
        <v>267</v>
      </c>
      <c r="I10" s="92" t="s">
        <v>191</v>
      </c>
      <c r="J10" s="89" t="s">
        <v>48</v>
      </c>
      <c r="K10" s="94"/>
      <c r="L10" s="94"/>
      <c r="M10" s="88">
        <v>10</v>
      </c>
      <c r="N10" s="88">
        <v>5</v>
      </c>
      <c r="O10" s="88">
        <f>M10*N10</f>
        <v>50</v>
      </c>
      <c r="P10" s="88">
        <v>1</v>
      </c>
      <c r="Q10" s="88">
        <v>5</v>
      </c>
      <c r="R10" s="88">
        <f>P10*Q10</f>
        <v>5</v>
      </c>
      <c r="S10" s="88">
        <v>5</v>
      </c>
      <c r="T10" s="88">
        <v>1</v>
      </c>
      <c r="U10" s="88">
        <v>1</v>
      </c>
      <c r="V10" s="88">
        <f>(S10*3.5)+(T10*3.5)+(U10*3)</f>
        <v>24</v>
      </c>
      <c r="W10" s="88">
        <v>-1</v>
      </c>
      <c r="X10" s="70">
        <f>((O10*0.5)+(R10*0.35)+(V10*0.15))*W10</f>
        <v>-30.35</v>
      </c>
      <c r="Y10" s="86" t="str">
        <f>IF(X10&lt;=-75,"ALTA",IF(X10&gt;=-39,"BAJA o N. S.","MEDIA"))</f>
        <v>BAJA o N. S.</v>
      </c>
      <c r="Z10" s="86" t="s">
        <v>121</v>
      </c>
      <c r="AA10" s="130" t="s">
        <v>268</v>
      </c>
      <c r="AB10" s="86" t="s">
        <v>140</v>
      </c>
      <c r="AC10" s="62" t="s">
        <v>181</v>
      </c>
      <c r="AD10" s="86" t="s">
        <v>181</v>
      </c>
    </row>
    <row r="11" spans="1:30" ht="108" customHeight="1">
      <c r="A11" s="146">
        <v>3</v>
      </c>
      <c r="B11" s="135"/>
      <c r="C11" s="228"/>
      <c r="D11" s="173" t="s">
        <v>261</v>
      </c>
      <c r="E11" s="172" t="s">
        <v>65</v>
      </c>
      <c r="F11" s="148" t="s">
        <v>208</v>
      </c>
      <c r="G11" s="176" t="s">
        <v>124</v>
      </c>
      <c r="H11" s="149" t="s">
        <v>70</v>
      </c>
      <c r="I11" s="234" t="s">
        <v>209</v>
      </c>
      <c r="J11" s="235" t="s">
        <v>68</v>
      </c>
      <c r="K11" s="233"/>
      <c r="L11" s="233"/>
      <c r="M11" s="159">
        <v>10</v>
      </c>
      <c r="N11" s="159">
        <v>10</v>
      </c>
      <c r="O11" s="159">
        <f t="shared" ref="O11" si="1">M11*N11</f>
        <v>100</v>
      </c>
      <c r="P11" s="159">
        <v>5</v>
      </c>
      <c r="Q11" s="159">
        <v>10</v>
      </c>
      <c r="R11" s="159">
        <f t="shared" ref="R11" si="2">P11*Q11</f>
        <v>50</v>
      </c>
      <c r="S11" s="159">
        <v>10</v>
      </c>
      <c r="T11" s="159">
        <v>1</v>
      </c>
      <c r="U11" s="159">
        <v>5</v>
      </c>
      <c r="V11" s="159">
        <f t="shared" ref="V11" si="3">(S11*3.5)+(T11*3.5)+(U11*3)</f>
        <v>53.5</v>
      </c>
      <c r="W11" s="159">
        <v>-1</v>
      </c>
      <c r="X11" s="160">
        <f t="shared" ref="X11" si="4">((O11*0.5)+(R11*0.35)+(V11*0.15))*W11</f>
        <v>-75.525000000000006</v>
      </c>
      <c r="Y11" s="158" t="str">
        <f t="shared" ref="Y11" si="5">IF(X11&lt;=-75,"ALTA",IF(X11&gt;=-39,"BAJA o N. S.","MEDIA"))</f>
        <v>ALTA</v>
      </c>
      <c r="Z11" s="158" t="s">
        <v>210</v>
      </c>
      <c r="AA11" s="131" t="s">
        <v>146</v>
      </c>
      <c r="AB11" s="86" t="s">
        <v>140</v>
      </c>
      <c r="AC11" s="64" t="s">
        <v>151</v>
      </c>
      <c r="AD11" s="80" t="s">
        <v>150</v>
      </c>
    </row>
    <row r="12" spans="1:30" ht="57" customHeight="1">
      <c r="A12" s="178"/>
      <c r="B12" s="135"/>
      <c r="C12" s="228"/>
      <c r="D12" s="174"/>
      <c r="E12" s="172"/>
      <c r="F12" s="148"/>
      <c r="G12" s="176"/>
      <c r="H12" s="149"/>
      <c r="I12" s="234"/>
      <c r="J12" s="235"/>
      <c r="K12" s="233"/>
      <c r="L12" s="233"/>
      <c r="M12" s="159"/>
      <c r="N12" s="159"/>
      <c r="O12" s="159"/>
      <c r="P12" s="159"/>
      <c r="Q12" s="159"/>
      <c r="R12" s="159"/>
      <c r="S12" s="159"/>
      <c r="T12" s="159"/>
      <c r="U12" s="159"/>
      <c r="V12" s="159"/>
      <c r="W12" s="159"/>
      <c r="X12" s="160"/>
      <c r="Y12" s="158"/>
      <c r="Z12" s="158"/>
      <c r="AA12" s="131" t="s">
        <v>143</v>
      </c>
      <c r="AB12" s="86" t="s">
        <v>140</v>
      </c>
      <c r="AC12" s="86" t="s">
        <v>206</v>
      </c>
      <c r="AD12" s="86" t="s">
        <v>147</v>
      </c>
    </row>
    <row r="13" spans="1:30" ht="17" hidden="1" customHeight="1">
      <c r="A13" s="139"/>
      <c r="B13" s="135"/>
      <c r="C13" s="228"/>
      <c r="D13" s="174"/>
      <c r="E13" s="172"/>
      <c r="F13" s="148"/>
      <c r="G13" s="176"/>
      <c r="H13" s="149"/>
      <c r="I13" s="234"/>
      <c r="J13" s="235"/>
      <c r="K13" s="233"/>
      <c r="L13" s="233"/>
      <c r="M13" s="159"/>
      <c r="N13" s="159"/>
      <c r="O13" s="159"/>
      <c r="P13" s="159"/>
      <c r="Q13" s="159"/>
      <c r="R13" s="159"/>
      <c r="S13" s="159"/>
      <c r="T13" s="159"/>
      <c r="U13" s="159"/>
      <c r="V13" s="159"/>
      <c r="W13" s="159"/>
      <c r="X13" s="160"/>
      <c r="Y13" s="158"/>
      <c r="Z13" s="158"/>
      <c r="AA13" s="69" t="s">
        <v>144</v>
      </c>
      <c r="AB13" s="86" t="s">
        <v>140</v>
      </c>
      <c r="AC13" s="89" t="s">
        <v>211</v>
      </c>
      <c r="AD13" s="89" t="s">
        <v>148</v>
      </c>
    </row>
    <row r="14" spans="1:30" ht="1" hidden="1" customHeight="1">
      <c r="A14" s="136"/>
      <c r="B14" s="135"/>
      <c r="C14" s="228"/>
      <c r="D14" s="175"/>
      <c r="E14" s="172"/>
      <c r="F14" s="148"/>
      <c r="G14" s="176"/>
      <c r="H14" s="149"/>
      <c r="I14" s="234"/>
      <c r="J14" s="235"/>
      <c r="K14" s="233"/>
      <c r="L14" s="233"/>
      <c r="M14" s="159"/>
      <c r="N14" s="159"/>
      <c r="O14" s="159"/>
      <c r="P14" s="159"/>
      <c r="Q14" s="159"/>
      <c r="R14" s="159"/>
      <c r="S14" s="159"/>
      <c r="T14" s="159"/>
      <c r="U14" s="159"/>
      <c r="V14" s="159"/>
      <c r="W14" s="159"/>
      <c r="X14" s="160"/>
      <c r="Y14" s="158"/>
      <c r="Z14" s="158"/>
      <c r="AA14" s="69" t="s">
        <v>145</v>
      </c>
      <c r="AB14" s="86" t="s">
        <v>140</v>
      </c>
      <c r="AC14" s="62" t="s">
        <v>212</v>
      </c>
      <c r="AD14" s="86" t="s">
        <v>149</v>
      </c>
    </row>
    <row r="15" spans="1:30" ht="83" customHeight="1">
      <c r="A15" s="88">
        <v>4</v>
      </c>
      <c r="B15" s="135"/>
      <c r="C15" s="228"/>
      <c r="D15" s="16" t="s">
        <v>131</v>
      </c>
      <c r="E15" s="91" t="s">
        <v>35</v>
      </c>
      <c r="F15" s="31" t="s">
        <v>51</v>
      </c>
      <c r="G15" s="90" t="s">
        <v>313</v>
      </c>
      <c r="H15" s="34" t="s">
        <v>213</v>
      </c>
      <c r="I15" s="87" t="s">
        <v>214</v>
      </c>
      <c r="J15" s="89" t="s">
        <v>48</v>
      </c>
      <c r="K15" s="94"/>
      <c r="L15" s="94"/>
      <c r="M15" s="88">
        <v>10</v>
      </c>
      <c r="N15" s="88">
        <v>5</v>
      </c>
      <c r="O15" s="88">
        <f>M15*N15</f>
        <v>50</v>
      </c>
      <c r="P15" s="88">
        <v>10</v>
      </c>
      <c r="Q15" s="88">
        <v>10</v>
      </c>
      <c r="R15" s="88">
        <f>P15*Q15</f>
        <v>100</v>
      </c>
      <c r="S15" s="88">
        <v>10</v>
      </c>
      <c r="T15" s="88">
        <v>5</v>
      </c>
      <c r="U15" s="88">
        <v>5</v>
      </c>
      <c r="V15" s="88">
        <f>(S15*3.5)+(T15*3.5)+(U15*3)</f>
        <v>67.5</v>
      </c>
      <c r="W15" s="88">
        <v>-1</v>
      </c>
      <c r="X15" s="96">
        <f>((O15*0.5)+(R15*0.35)+(V15*0.15))*W15</f>
        <v>-70.125</v>
      </c>
      <c r="Y15" s="86" t="str">
        <f>IF(X15&lt;=-75,"ALTA",IF(X15&gt;=-39,"BAJA o N. S.","MEDIA"))</f>
        <v>MEDIA</v>
      </c>
      <c r="Z15" s="86" t="s">
        <v>125</v>
      </c>
      <c r="AA15" s="132" t="s">
        <v>156</v>
      </c>
      <c r="AB15" s="86" t="s">
        <v>140</v>
      </c>
      <c r="AC15" s="62" t="s">
        <v>215</v>
      </c>
      <c r="AD15" s="86" t="s">
        <v>157</v>
      </c>
    </row>
    <row r="16" spans="1:30" ht="127" customHeight="1">
      <c r="A16" s="88">
        <v>5</v>
      </c>
      <c r="B16" s="135"/>
      <c r="C16" s="228"/>
      <c r="D16" s="83" t="s">
        <v>216</v>
      </c>
      <c r="E16" s="91" t="s">
        <v>132</v>
      </c>
      <c r="F16" s="31" t="s">
        <v>217</v>
      </c>
      <c r="G16" s="90" t="s">
        <v>218</v>
      </c>
      <c r="H16" s="93" t="s">
        <v>219</v>
      </c>
      <c r="I16" s="87" t="s">
        <v>36</v>
      </c>
      <c r="J16" s="89" t="s">
        <v>48</v>
      </c>
      <c r="K16" s="94"/>
      <c r="L16" s="94"/>
      <c r="M16" s="88">
        <v>10</v>
      </c>
      <c r="N16" s="88">
        <v>5</v>
      </c>
      <c r="O16" s="88">
        <f>M16*N16</f>
        <v>50</v>
      </c>
      <c r="P16" s="88">
        <v>10</v>
      </c>
      <c r="Q16" s="88">
        <v>10</v>
      </c>
      <c r="R16" s="88">
        <f>P16*Q16</f>
        <v>100</v>
      </c>
      <c r="S16" s="88">
        <v>10</v>
      </c>
      <c r="T16" s="88">
        <v>10</v>
      </c>
      <c r="U16" s="88">
        <v>5</v>
      </c>
      <c r="V16" s="88">
        <f>(S16*3.5)+(T16*3.5)+(U16*3)</f>
        <v>85</v>
      </c>
      <c r="W16" s="88">
        <v>-1</v>
      </c>
      <c r="X16" s="96">
        <f>((O16*0.5)+(R16*0.35)+(V16*0.15))*W16</f>
        <v>-72.75</v>
      </c>
      <c r="Y16" s="86" t="str">
        <f>IF(X16&lt;=-75,"ALTA",IF(X16&gt;=-39,"BAJA o N. S.","MEDIA"))</f>
        <v>MEDIA</v>
      </c>
      <c r="Z16" s="86" t="s">
        <v>121</v>
      </c>
      <c r="AA16" s="129" t="s">
        <v>220</v>
      </c>
      <c r="AB16" s="86" t="s">
        <v>140</v>
      </c>
      <c r="AC16" s="62" t="s">
        <v>221</v>
      </c>
      <c r="AD16" s="89" t="s">
        <v>158</v>
      </c>
    </row>
    <row r="17" spans="1:30" ht="115.5" customHeight="1">
      <c r="A17" s="82">
        <v>6</v>
      </c>
      <c r="B17" s="138" t="s">
        <v>312</v>
      </c>
      <c r="C17" s="228"/>
      <c r="D17" s="83" t="s">
        <v>262</v>
      </c>
      <c r="E17" s="105" t="s">
        <v>201</v>
      </c>
      <c r="F17" s="120" t="s">
        <v>269</v>
      </c>
      <c r="G17" s="106" t="s">
        <v>270</v>
      </c>
      <c r="H17" s="121" t="s">
        <v>271</v>
      </c>
      <c r="I17" s="102" t="s">
        <v>272</v>
      </c>
      <c r="J17" s="100"/>
      <c r="K17" s="100"/>
      <c r="L17" s="100" t="s">
        <v>202</v>
      </c>
      <c r="M17" s="88">
        <v>10</v>
      </c>
      <c r="N17" s="88">
        <v>5</v>
      </c>
      <c r="O17" s="88">
        <f t="shared" ref="O17" si="6">M17*N17</f>
        <v>50</v>
      </c>
      <c r="P17" s="88">
        <v>5</v>
      </c>
      <c r="Q17" s="88">
        <v>10</v>
      </c>
      <c r="R17" s="88">
        <f t="shared" ref="R17" si="7">P17*Q17</f>
        <v>50</v>
      </c>
      <c r="S17" s="88">
        <v>1</v>
      </c>
      <c r="T17" s="88">
        <v>1</v>
      </c>
      <c r="U17" s="88">
        <v>1</v>
      </c>
      <c r="V17" s="88">
        <f t="shared" ref="V17" si="8">(S17*3.5)+(T17*3.5)+(U17*3)</f>
        <v>10</v>
      </c>
      <c r="W17" s="88">
        <v>-1</v>
      </c>
      <c r="X17" s="107">
        <f>((O17*0.5)+(R17*0.35)+(V17*0.15))*W17</f>
        <v>-44</v>
      </c>
      <c r="Y17" s="86" t="str">
        <f>IF(X17&lt;=-75,"ALTA",IF(X17&gt;=-39,"BAJA o N. S.","MEDIA"))</f>
        <v>MEDIA</v>
      </c>
      <c r="Z17" s="80" t="s">
        <v>198</v>
      </c>
      <c r="AA17" s="100" t="s">
        <v>273</v>
      </c>
      <c r="AB17" s="80" t="s">
        <v>140</v>
      </c>
      <c r="AC17" s="64" t="s">
        <v>181</v>
      </c>
      <c r="AD17" s="100" t="s">
        <v>181</v>
      </c>
    </row>
    <row r="18" spans="1:30" ht="88.5" customHeight="1">
      <c r="A18" s="82">
        <v>7</v>
      </c>
      <c r="B18" s="86" t="s">
        <v>265</v>
      </c>
      <c r="C18" s="229"/>
      <c r="D18" s="37" t="s">
        <v>187</v>
      </c>
      <c r="E18" s="179" t="s">
        <v>183</v>
      </c>
      <c r="F18" s="155" t="s">
        <v>274</v>
      </c>
      <c r="G18" s="166" t="s">
        <v>275</v>
      </c>
      <c r="H18" s="168" t="s">
        <v>277</v>
      </c>
      <c r="I18" s="220" t="s">
        <v>32</v>
      </c>
      <c r="J18" s="222" t="s">
        <v>48</v>
      </c>
      <c r="K18" s="224"/>
      <c r="L18" s="224"/>
      <c r="M18" s="146">
        <v>10</v>
      </c>
      <c r="N18" s="146">
        <v>10</v>
      </c>
      <c r="O18" s="146">
        <f t="shared" ref="O18:O20" si="9">M18*N18</f>
        <v>100</v>
      </c>
      <c r="P18" s="146">
        <v>5</v>
      </c>
      <c r="Q18" s="146">
        <v>10</v>
      </c>
      <c r="R18" s="146">
        <f t="shared" ref="R18:R20" si="10">P18*Q18</f>
        <v>50</v>
      </c>
      <c r="S18" s="146">
        <v>10</v>
      </c>
      <c r="T18" s="146">
        <v>10</v>
      </c>
      <c r="U18" s="146">
        <v>10</v>
      </c>
      <c r="V18" s="146">
        <f t="shared" ref="V18:V20" si="11">(S18*3.5)+(T18*3.5)+(U18*3)</f>
        <v>100</v>
      </c>
      <c r="W18" s="146">
        <v>-1</v>
      </c>
      <c r="X18" s="146">
        <f t="shared" ref="X18:X23" si="12">((O18*0.5)+(R18*0.35)+(V18*0.15))*W18</f>
        <v>-82.5</v>
      </c>
      <c r="Y18" s="161" t="s">
        <v>184</v>
      </c>
      <c r="Z18" s="161"/>
      <c r="AA18" s="163" t="s">
        <v>222</v>
      </c>
      <c r="AB18" s="161" t="s">
        <v>140</v>
      </c>
      <c r="AC18" s="226" t="s">
        <v>223</v>
      </c>
      <c r="AD18" s="161" t="s">
        <v>185</v>
      </c>
    </row>
    <row r="19" spans="1:30" ht="54" customHeight="1">
      <c r="A19" s="82">
        <v>8</v>
      </c>
      <c r="B19" s="86" t="s">
        <v>33</v>
      </c>
      <c r="C19" s="229"/>
      <c r="D19" s="104" t="s">
        <v>263</v>
      </c>
      <c r="E19" s="185"/>
      <c r="F19" s="156"/>
      <c r="G19" s="167"/>
      <c r="H19" s="169"/>
      <c r="I19" s="221"/>
      <c r="J19" s="223"/>
      <c r="K19" s="225"/>
      <c r="L19" s="225"/>
      <c r="M19" s="147"/>
      <c r="N19" s="147"/>
      <c r="O19" s="147"/>
      <c r="P19" s="147"/>
      <c r="Q19" s="147"/>
      <c r="R19" s="147"/>
      <c r="S19" s="147"/>
      <c r="T19" s="147"/>
      <c r="U19" s="147"/>
      <c r="V19" s="147"/>
      <c r="W19" s="147"/>
      <c r="X19" s="147"/>
      <c r="Y19" s="162"/>
      <c r="Z19" s="162"/>
      <c r="AA19" s="164"/>
      <c r="AB19" s="162"/>
      <c r="AC19" s="227"/>
      <c r="AD19" s="162"/>
    </row>
    <row r="20" spans="1:30" ht="99" customHeight="1">
      <c r="A20" s="82">
        <v>9</v>
      </c>
      <c r="B20" s="89" t="s">
        <v>31</v>
      </c>
      <c r="C20" s="229"/>
      <c r="D20" s="16" t="s">
        <v>188</v>
      </c>
      <c r="E20" s="180"/>
      <c r="F20" s="157"/>
      <c r="G20" s="90" t="s">
        <v>276</v>
      </c>
      <c r="H20" s="25" t="s">
        <v>278</v>
      </c>
      <c r="I20" s="92" t="s">
        <v>280</v>
      </c>
      <c r="J20" s="89" t="s">
        <v>48</v>
      </c>
      <c r="K20" s="94"/>
      <c r="L20" s="94"/>
      <c r="M20" s="88">
        <v>10</v>
      </c>
      <c r="N20" s="88">
        <v>10</v>
      </c>
      <c r="O20" s="88">
        <f t="shared" si="9"/>
        <v>100</v>
      </c>
      <c r="P20" s="88">
        <v>5</v>
      </c>
      <c r="Q20" s="88">
        <v>10</v>
      </c>
      <c r="R20" s="88">
        <f t="shared" si="10"/>
        <v>50</v>
      </c>
      <c r="S20" s="88">
        <v>10</v>
      </c>
      <c r="T20" s="88">
        <v>10</v>
      </c>
      <c r="U20" s="88">
        <v>10</v>
      </c>
      <c r="V20" s="88">
        <f t="shared" si="11"/>
        <v>100</v>
      </c>
      <c r="W20" s="88">
        <v>-1</v>
      </c>
      <c r="X20" s="96">
        <f t="shared" si="12"/>
        <v>-82.5</v>
      </c>
      <c r="Y20" s="86" t="s">
        <v>184</v>
      </c>
      <c r="Z20" s="86"/>
      <c r="AA20" s="165"/>
      <c r="AB20" s="86" t="s">
        <v>140</v>
      </c>
      <c r="AC20" s="62" t="s">
        <v>186</v>
      </c>
      <c r="AD20" s="86" t="s">
        <v>224</v>
      </c>
    </row>
    <row r="21" spans="1:30" ht="100" customHeight="1">
      <c r="A21" s="88">
        <v>10</v>
      </c>
      <c r="B21" s="84" t="s">
        <v>33</v>
      </c>
      <c r="C21" s="229"/>
      <c r="D21" s="173" t="s">
        <v>225</v>
      </c>
      <c r="E21" s="141" t="s">
        <v>133</v>
      </c>
      <c r="F21" s="85" t="s">
        <v>279</v>
      </c>
      <c r="G21" s="90" t="s">
        <v>226</v>
      </c>
      <c r="H21" s="34" t="s">
        <v>227</v>
      </c>
      <c r="I21" s="92" t="s">
        <v>126</v>
      </c>
      <c r="J21" s="89" t="s">
        <v>48</v>
      </c>
      <c r="K21" s="89"/>
      <c r="L21" s="94"/>
      <c r="M21" s="88">
        <v>10</v>
      </c>
      <c r="N21" s="88">
        <v>5</v>
      </c>
      <c r="O21" s="88">
        <f t="shared" ref="O21:O22" si="13">M21*N21</f>
        <v>50</v>
      </c>
      <c r="P21" s="88">
        <v>5</v>
      </c>
      <c r="Q21" s="88">
        <v>10</v>
      </c>
      <c r="R21" s="88">
        <f t="shared" ref="R21:R22" si="14">P21*Q21</f>
        <v>50</v>
      </c>
      <c r="S21" s="88">
        <v>1</v>
      </c>
      <c r="T21" s="88">
        <v>1</v>
      </c>
      <c r="U21" s="88">
        <v>1</v>
      </c>
      <c r="V21" s="88">
        <f t="shared" ref="V21:V22" si="15">(S21*3.5)+(T21*3.5)+(U21*3)</f>
        <v>10</v>
      </c>
      <c r="W21" s="88">
        <v>-1</v>
      </c>
      <c r="X21" s="97">
        <f t="shared" si="12"/>
        <v>-44</v>
      </c>
      <c r="Y21" s="86" t="s">
        <v>115</v>
      </c>
      <c r="Z21" s="86" t="s">
        <v>189</v>
      </c>
      <c r="AA21" s="69" t="s">
        <v>190</v>
      </c>
      <c r="AB21" s="86" t="s">
        <v>140</v>
      </c>
      <c r="AC21" s="62" t="s">
        <v>228</v>
      </c>
      <c r="AD21" s="89" t="s">
        <v>229</v>
      </c>
    </row>
    <row r="22" spans="1:30" ht="118" customHeight="1">
      <c r="A22" s="88">
        <v>11</v>
      </c>
      <c r="B22" s="95" t="s">
        <v>230</v>
      </c>
      <c r="C22" s="229"/>
      <c r="D22" s="175"/>
      <c r="E22" s="141" t="s">
        <v>231</v>
      </c>
      <c r="F22" s="85" t="s">
        <v>232</v>
      </c>
      <c r="G22" s="90" t="s">
        <v>207</v>
      </c>
      <c r="H22" s="34" t="s">
        <v>281</v>
      </c>
      <c r="I22" s="92" t="s">
        <v>191</v>
      </c>
      <c r="J22" s="89" t="s">
        <v>68</v>
      </c>
      <c r="K22" s="89"/>
      <c r="L22" s="94"/>
      <c r="M22" s="88">
        <v>10</v>
      </c>
      <c r="N22" s="88">
        <v>1</v>
      </c>
      <c r="O22" s="88">
        <f t="shared" si="13"/>
        <v>10</v>
      </c>
      <c r="P22" s="88">
        <v>1</v>
      </c>
      <c r="Q22" s="88">
        <v>5</v>
      </c>
      <c r="R22" s="88">
        <f t="shared" si="14"/>
        <v>5</v>
      </c>
      <c r="S22" s="88">
        <v>10</v>
      </c>
      <c r="T22" s="88">
        <v>5</v>
      </c>
      <c r="U22" s="88">
        <v>5</v>
      </c>
      <c r="V22" s="88">
        <f t="shared" si="15"/>
        <v>67.5</v>
      </c>
      <c r="W22" s="88">
        <v>-1</v>
      </c>
      <c r="X22" s="97">
        <f t="shared" si="12"/>
        <v>-16.875</v>
      </c>
      <c r="Y22" s="86" t="s">
        <v>115</v>
      </c>
      <c r="Z22" s="86" t="s">
        <v>189</v>
      </c>
      <c r="AA22" s="69" t="s">
        <v>233</v>
      </c>
      <c r="AB22" s="86" t="s">
        <v>140</v>
      </c>
      <c r="AC22" s="62" t="s">
        <v>228</v>
      </c>
      <c r="AD22" s="89" t="s">
        <v>229</v>
      </c>
    </row>
    <row r="23" spans="1:30" ht="81" customHeight="1">
      <c r="A23" s="96">
        <v>12</v>
      </c>
      <c r="B23" s="161" t="s">
        <v>33</v>
      </c>
      <c r="C23" s="230"/>
      <c r="D23" s="173" t="s">
        <v>199</v>
      </c>
      <c r="E23" s="141" t="s">
        <v>234</v>
      </c>
      <c r="F23" s="85" t="s">
        <v>282</v>
      </c>
      <c r="G23" s="90" t="s">
        <v>235</v>
      </c>
      <c r="H23" s="34" t="s">
        <v>288</v>
      </c>
      <c r="I23" s="92" t="s">
        <v>191</v>
      </c>
      <c r="J23" s="89" t="s">
        <v>68</v>
      </c>
      <c r="K23" s="89"/>
      <c r="L23" s="94"/>
      <c r="M23" s="88">
        <v>10</v>
      </c>
      <c r="N23" s="88">
        <v>1</v>
      </c>
      <c r="O23" s="88">
        <f t="shared" ref="O23" si="16">M23*N23</f>
        <v>10</v>
      </c>
      <c r="P23" s="88">
        <v>1</v>
      </c>
      <c r="Q23" s="88">
        <v>5</v>
      </c>
      <c r="R23" s="88">
        <f t="shared" ref="R23" si="17">P23*Q23</f>
        <v>5</v>
      </c>
      <c r="S23" s="88">
        <v>10</v>
      </c>
      <c r="T23" s="88">
        <v>5</v>
      </c>
      <c r="U23" s="88">
        <v>5</v>
      </c>
      <c r="V23" s="88">
        <f t="shared" ref="V23" si="18">(S23*3.5)+(T23*3.5)+(U23*3)</f>
        <v>67.5</v>
      </c>
      <c r="W23" s="88">
        <v>-1</v>
      </c>
      <c r="X23" s="97">
        <f t="shared" si="12"/>
        <v>-16.875</v>
      </c>
      <c r="Y23" s="86" t="s">
        <v>115</v>
      </c>
      <c r="Z23" s="86" t="s">
        <v>283</v>
      </c>
      <c r="AA23" s="69" t="s">
        <v>284</v>
      </c>
      <c r="AB23" s="86" t="s">
        <v>140</v>
      </c>
      <c r="AC23" s="62" t="s">
        <v>285</v>
      </c>
      <c r="AD23" s="89" t="s">
        <v>286</v>
      </c>
    </row>
    <row r="24" spans="1:30" ht="115" customHeight="1">
      <c r="A24" s="96">
        <v>13</v>
      </c>
      <c r="B24" s="162"/>
      <c r="C24" s="230"/>
      <c r="D24" s="175"/>
      <c r="E24" s="141" t="s">
        <v>200</v>
      </c>
      <c r="F24" s="85" t="s">
        <v>236</v>
      </c>
      <c r="G24" s="34" t="s">
        <v>287</v>
      </c>
      <c r="H24" s="93" t="s">
        <v>289</v>
      </c>
      <c r="I24" s="90" t="s">
        <v>292</v>
      </c>
      <c r="J24" s="89" t="s">
        <v>48</v>
      </c>
      <c r="K24" s="94"/>
      <c r="L24" s="94"/>
      <c r="M24" s="88">
        <v>10</v>
      </c>
      <c r="N24" s="88">
        <v>5</v>
      </c>
      <c r="O24" s="88">
        <f t="shared" ref="O24:O27" si="19">M24*N24</f>
        <v>50</v>
      </c>
      <c r="P24" s="88">
        <v>1</v>
      </c>
      <c r="Q24" s="88">
        <v>1</v>
      </c>
      <c r="R24" s="88">
        <f t="shared" ref="R24:R27" si="20">P24*Q24</f>
        <v>1</v>
      </c>
      <c r="S24" s="88">
        <v>10</v>
      </c>
      <c r="T24" s="88">
        <v>5</v>
      </c>
      <c r="U24" s="88">
        <v>5</v>
      </c>
      <c r="V24" s="88">
        <f t="shared" ref="V24:V27" si="21">(S24*3.5)+(T24*3.5)+(U24*3)</f>
        <v>67.5</v>
      </c>
      <c r="W24" s="88">
        <v>-1</v>
      </c>
      <c r="X24" s="97">
        <f t="shared" ref="X24:X26" si="22">((O24*0.5)+(R24*0.35)+(V24*0.15))*W24</f>
        <v>-35.475000000000001</v>
      </c>
      <c r="Y24" s="86" t="str">
        <f t="shared" ref="Y24" si="23">IF(X24&lt;=-75,"ALTA",IF(X24&gt;=-39,"BAJA o N. S.","MEDIA"))</f>
        <v>BAJA o N. S.</v>
      </c>
      <c r="Z24" s="86" t="s">
        <v>121</v>
      </c>
      <c r="AA24" s="84" t="s">
        <v>290</v>
      </c>
      <c r="AB24" s="86" t="s">
        <v>140</v>
      </c>
      <c r="AC24" s="62" t="s">
        <v>285</v>
      </c>
      <c r="AD24" s="89" t="s">
        <v>286</v>
      </c>
    </row>
    <row r="25" spans="1:30" ht="92" customHeight="1">
      <c r="A25" s="96">
        <v>14</v>
      </c>
      <c r="B25" s="161" t="s">
        <v>237</v>
      </c>
      <c r="C25" s="230"/>
      <c r="D25" s="83" t="s">
        <v>193</v>
      </c>
      <c r="E25" s="141" t="s">
        <v>238</v>
      </c>
      <c r="F25" s="85" t="s">
        <v>291</v>
      </c>
      <c r="G25" s="90" t="s">
        <v>194</v>
      </c>
      <c r="H25" s="93" t="s">
        <v>239</v>
      </c>
      <c r="I25" s="90" t="s">
        <v>293</v>
      </c>
      <c r="J25" s="89" t="s">
        <v>48</v>
      </c>
      <c r="K25" s="94"/>
      <c r="L25" s="94"/>
      <c r="M25" s="88">
        <v>10</v>
      </c>
      <c r="N25" s="88">
        <v>5</v>
      </c>
      <c r="O25" s="88">
        <f t="shared" si="19"/>
        <v>50</v>
      </c>
      <c r="P25" s="88">
        <v>5</v>
      </c>
      <c r="Q25" s="88">
        <v>5</v>
      </c>
      <c r="R25" s="88">
        <f t="shared" si="20"/>
        <v>25</v>
      </c>
      <c r="S25" s="88">
        <v>5</v>
      </c>
      <c r="T25" s="88">
        <v>5</v>
      </c>
      <c r="U25" s="88">
        <v>10</v>
      </c>
      <c r="V25" s="88">
        <f t="shared" si="21"/>
        <v>65</v>
      </c>
      <c r="W25" s="88">
        <v>-1</v>
      </c>
      <c r="X25" s="97">
        <f t="shared" si="22"/>
        <v>-43.5</v>
      </c>
      <c r="Y25" s="86" t="s">
        <v>85</v>
      </c>
      <c r="Z25" s="86" t="s">
        <v>121</v>
      </c>
      <c r="AA25" s="84" t="s">
        <v>240</v>
      </c>
      <c r="AB25" s="86" t="s">
        <v>140</v>
      </c>
      <c r="AC25" s="62" t="s">
        <v>294</v>
      </c>
      <c r="AD25" s="84" t="s">
        <v>295</v>
      </c>
    </row>
    <row r="26" spans="1:30" ht="108" customHeight="1">
      <c r="A26" s="99">
        <v>15</v>
      </c>
      <c r="B26" s="228"/>
      <c r="C26" s="230"/>
      <c r="D26" s="126" t="s">
        <v>241</v>
      </c>
      <c r="E26" s="141" t="s">
        <v>242</v>
      </c>
      <c r="F26" s="31" t="s">
        <v>243</v>
      </c>
      <c r="G26" s="90" t="s">
        <v>244</v>
      </c>
      <c r="H26" s="34" t="s">
        <v>245</v>
      </c>
      <c r="I26" s="87" t="s">
        <v>191</v>
      </c>
      <c r="J26" s="89" t="s">
        <v>68</v>
      </c>
      <c r="K26" s="94"/>
      <c r="L26" s="94"/>
      <c r="M26" s="88">
        <v>10</v>
      </c>
      <c r="N26" s="88">
        <v>5</v>
      </c>
      <c r="O26" s="88">
        <f t="shared" si="19"/>
        <v>50</v>
      </c>
      <c r="P26" s="88">
        <v>10</v>
      </c>
      <c r="Q26" s="88">
        <v>10</v>
      </c>
      <c r="R26" s="88">
        <f t="shared" si="20"/>
        <v>100</v>
      </c>
      <c r="S26" s="88">
        <v>10</v>
      </c>
      <c r="T26" s="88">
        <v>10</v>
      </c>
      <c r="U26" s="88">
        <v>5</v>
      </c>
      <c r="V26" s="88">
        <f t="shared" si="21"/>
        <v>85</v>
      </c>
      <c r="W26" s="88">
        <v>-1</v>
      </c>
      <c r="X26" s="96">
        <f t="shared" si="22"/>
        <v>-72.75</v>
      </c>
      <c r="Y26" s="86" t="s">
        <v>152</v>
      </c>
      <c r="Z26" s="86" t="s">
        <v>121</v>
      </c>
      <c r="AA26" s="86" t="s">
        <v>192</v>
      </c>
      <c r="AB26" s="86" t="s">
        <v>140</v>
      </c>
      <c r="AC26" s="62" t="s">
        <v>296</v>
      </c>
      <c r="AD26" s="123" t="s">
        <v>181</v>
      </c>
    </row>
    <row r="27" spans="1:30" ht="114" customHeight="1">
      <c r="A27" s="99">
        <v>16</v>
      </c>
      <c r="B27" s="228"/>
      <c r="C27" s="230"/>
      <c r="D27" s="127" t="s">
        <v>264</v>
      </c>
      <c r="E27" s="141" t="s">
        <v>183</v>
      </c>
      <c r="F27" s="85" t="s">
        <v>297</v>
      </c>
      <c r="G27" s="90" t="s">
        <v>298</v>
      </c>
      <c r="H27" s="93" t="s">
        <v>299</v>
      </c>
      <c r="I27" s="87" t="s">
        <v>41</v>
      </c>
      <c r="J27" s="89" t="s">
        <v>68</v>
      </c>
      <c r="K27" s="94"/>
      <c r="L27" s="94"/>
      <c r="M27" s="88">
        <v>10</v>
      </c>
      <c r="N27" s="88">
        <v>5</v>
      </c>
      <c r="O27" s="88">
        <f t="shared" si="19"/>
        <v>50</v>
      </c>
      <c r="P27" s="88">
        <v>10</v>
      </c>
      <c r="Q27" s="88">
        <v>5</v>
      </c>
      <c r="R27" s="88">
        <f t="shared" si="20"/>
        <v>50</v>
      </c>
      <c r="S27" s="88">
        <v>5</v>
      </c>
      <c r="T27" s="88">
        <v>5</v>
      </c>
      <c r="U27" s="88">
        <v>5</v>
      </c>
      <c r="V27" s="88">
        <f t="shared" si="21"/>
        <v>50</v>
      </c>
      <c r="W27" s="88">
        <v>-1</v>
      </c>
      <c r="X27" s="97">
        <f>((O27*0.5)+(R27*0.35)+(V27*0.15))*W27</f>
        <v>-50</v>
      </c>
      <c r="Y27" s="86" t="s">
        <v>154</v>
      </c>
      <c r="Z27" s="86" t="s">
        <v>121</v>
      </c>
      <c r="AA27" s="86" t="s">
        <v>300</v>
      </c>
      <c r="AB27" s="86" t="s">
        <v>140</v>
      </c>
      <c r="AC27" s="62" t="s">
        <v>301</v>
      </c>
      <c r="AD27" s="62" t="s">
        <v>302</v>
      </c>
    </row>
    <row r="28" spans="1:30" ht="128" customHeight="1">
      <c r="A28" s="99">
        <v>17</v>
      </c>
      <c r="B28" s="228"/>
      <c r="C28" s="230"/>
      <c r="D28" s="173" t="s">
        <v>246</v>
      </c>
      <c r="E28" s="141" t="s">
        <v>247</v>
      </c>
      <c r="F28" s="85" t="s">
        <v>303</v>
      </c>
      <c r="G28" s="90" t="s">
        <v>304</v>
      </c>
      <c r="H28" s="93" t="s">
        <v>305</v>
      </c>
      <c r="I28" s="87" t="s">
        <v>126</v>
      </c>
      <c r="J28" s="89" t="s">
        <v>68</v>
      </c>
      <c r="K28" s="94"/>
      <c r="L28" s="94"/>
      <c r="M28" s="88">
        <v>10</v>
      </c>
      <c r="N28" s="88">
        <v>10</v>
      </c>
      <c r="O28" s="88">
        <f t="shared" ref="O28:O29" si="24">M28*N28</f>
        <v>100</v>
      </c>
      <c r="P28" s="88">
        <v>10</v>
      </c>
      <c r="Q28" s="88">
        <v>5</v>
      </c>
      <c r="R28" s="88">
        <f t="shared" ref="R28:R29" si="25">P28*Q28</f>
        <v>50</v>
      </c>
      <c r="S28" s="88">
        <v>5</v>
      </c>
      <c r="T28" s="88">
        <v>5</v>
      </c>
      <c r="U28" s="88">
        <v>5</v>
      </c>
      <c r="V28" s="88">
        <f t="shared" ref="V28:V29" si="26">(S28*3.5)+(T28*3.5)+(U28*3)</f>
        <v>50</v>
      </c>
      <c r="W28" s="88">
        <v>-1</v>
      </c>
      <c r="X28" s="96">
        <f>((O28*0.5)+(R28*0.35)+(V28*0.15))*W28</f>
        <v>-75</v>
      </c>
      <c r="Y28" s="86" t="s">
        <v>152</v>
      </c>
      <c r="Z28" s="86" t="s">
        <v>121</v>
      </c>
      <c r="AA28" s="86" t="s">
        <v>306</v>
      </c>
      <c r="AB28" s="86" t="s">
        <v>140</v>
      </c>
      <c r="AC28" s="62" t="s">
        <v>248</v>
      </c>
      <c r="AD28" s="84" t="s">
        <v>248</v>
      </c>
    </row>
    <row r="29" spans="1:30" ht="104.25" customHeight="1">
      <c r="A29" s="99">
        <v>18</v>
      </c>
      <c r="B29" s="228"/>
      <c r="C29" s="230"/>
      <c r="D29" s="175"/>
      <c r="E29" s="141" t="s">
        <v>249</v>
      </c>
      <c r="F29" s="85" t="s">
        <v>196</v>
      </c>
      <c r="G29" s="90" t="s">
        <v>307</v>
      </c>
      <c r="H29" s="93" t="s">
        <v>155</v>
      </c>
      <c r="I29" s="87" t="s">
        <v>308</v>
      </c>
      <c r="J29" s="89" t="s">
        <v>68</v>
      </c>
      <c r="K29" s="94"/>
      <c r="L29" s="94"/>
      <c r="M29" s="88">
        <v>10</v>
      </c>
      <c r="N29" s="88">
        <v>5</v>
      </c>
      <c r="O29" s="88">
        <f t="shared" si="24"/>
        <v>50</v>
      </c>
      <c r="P29" s="88">
        <v>10</v>
      </c>
      <c r="Q29" s="88">
        <v>5</v>
      </c>
      <c r="R29" s="88">
        <f t="shared" si="25"/>
        <v>50</v>
      </c>
      <c r="S29" s="88">
        <v>5</v>
      </c>
      <c r="T29" s="88">
        <v>5</v>
      </c>
      <c r="U29" s="88">
        <v>5</v>
      </c>
      <c r="V29" s="88">
        <f t="shared" si="26"/>
        <v>50</v>
      </c>
      <c r="W29" s="88">
        <v>-1</v>
      </c>
      <c r="X29" s="96">
        <f>((O29*0.5)+(R29*0.35)+(V29*0.15))*W29</f>
        <v>-50</v>
      </c>
      <c r="Y29" s="86" t="s">
        <v>154</v>
      </c>
      <c r="Z29" s="86" t="s">
        <v>121</v>
      </c>
      <c r="AA29" s="86" t="s">
        <v>309</v>
      </c>
      <c r="AB29" s="86" t="s">
        <v>140</v>
      </c>
      <c r="AC29" s="62" t="s">
        <v>310</v>
      </c>
      <c r="AD29" s="84" t="s">
        <v>311</v>
      </c>
    </row>
    <row r="30" spans="1:30" ht="91.5" customHeight="1">
      <c r="A30" s="99">
        <v>19</v>
      </c>
      <c r="B30" s="162"/>
      <c r="C30" s="231"/>
      <c r="D30" s="98" t="s">
        <v>153</v>
      </c>
      <c r="E30" s="141" t="s">
        <v>250</v>
      </c>
      <c r="F30" s="85" t="s">
        <v>251</v>
      </c>
      <c r="G30" s="122" t="s">
        <v>252</v>
      </c>
      <c r="H30" s="93" t="s">
        <v>253</v>
      </c>
      <c r="I30" s="87" t="s">
        <v>197</v>
      </c>
      <c r="J30" s="89" t="s">
        <v>68</v>
      </c>
      <c r="K30" s="94"/>
      <c r="L30" s="94"/>
      <c r="M30" s="88">
        <v>10</v>
      </c>
      <c r="N30" s="88">
        <v>5</v>
      </c>
      <c r="O30" s="88">
        <f t="shared" ref="O30" si="27">M30*N30</f>
        <v>50</v>
      </c>
      <c r="P30" s="88">
        <v>10</v>
      </c>
      <c r="Q30" s="88">
        <v>5</v>
      </c>
      <c r="R30" s="88">
        <f t="shared" ref="R30" si="28">P30*Q30</f>
        <v>50</v>
      </c>
      <c r="S30" s="88">
        <v>5</v>
      </c>
      <c r="T30" s="88">
        <v>5</v>
      </c>
      <c r="U30" s="88">
        <v>5</v>
      </c>
      <c r="V30" s="88">
        <f t="shared" ref="V30" si="29">(S30*3.5)+(T30*3.5)+(U30*3)</f>
        <v>50</v>
      </c>
      <c r="W30" s="88">
        <v>-1</v>
      </c>
      <c r="X30" s="96">
        <f>((O30*0.5)+(R30*0.35)+(V30*0.15))*W30</f>
        <v>-50</v>
      </c>
      <c r="Y30" s="86" t="s">
        <v>152</v>
      </c>
      <c r="Z30" s="86" t="s">
        <v>121</v>
      </c>
      <c r="AA30" s="86" t="s">
        <v>176</v>
      </c>
      <c r="AB30" s="86" t="s">
        <v>140</v>
      </c>
      <c r="AC30" s="62"/>
      <c r="AD30" s="42"/>
    </row>
    <row r="31" spans="1:30" ht="30" customHeight="1">
      <c r="B31" s="35"/>
      <c r="C31" s="35"/>
      <c r="D31" s="110"/>
      <c r="E31" s="110"/>
      <c r="G31" s="182"/>
      <c r="H31" s="182"/>
      <c r="AA31" s="63"/>
    </row>
    <row r="32" spans="1:30" ht="31" customHeight="1">
      <c r="B32" s="35"/>
      <c r="C32" s="35"/>
      <c r="D32" s="184"/>
      <c r="E32" s="184"/>
      <c r="G32" s="183"/>
      <c r="H32" s="183"/>
      <c r="I32" s="99"/>
      <c r="AA32" s="63"/>
    </row>
    <row r="33" spans="2:27" ht="27" customHeight="1">
      <c r="B33" s="35"/>
      <c r="C33" s="35"/>
      <c r="D33" s="184"/>
      <c r="E33" s="184"/>
      <c r="G33" s="183"/>
      <c r="H33" s="183"/>
      <c r="I33" s="99"/>
      <c r="AA33" s="63"/>
    </row>
    <row r="34" spans="2:27" ht="29" customHeight="1">
      <c r="B34" s="35"/>
      <c r="C34" s="35"/>
      <c r="D34" s="184"/>
      <c r="E34" s="184"/>
      <c r="G34" s="183"/>
      <c r="H34" s="183"/>
      <c r="I34" s="99"/>
    </row>
    <row r="35" spans="2:27" ht="25" customHeight="1">
      <c r="B35" s="35"/>
      <c r="C35" s="35"/>
      <c r="D35" s="184"/>
      <c r="E35" s="184"/>
      <c r="G35" s="183"/>
      <c r="H35" s="183"/>
      <c r="I35" s="52"/>
    </row>
    <row r="36" spans="2:27" ht="26" customHeight="1">
      <c r="B36" s="35"/>
      <c r="C36" s="35"/>
      <c r="G36" s="181"/>
      <c r="H36" s="181"/>
      <c r="I36" s="99"/>
    </row>
    <row r="37" spans="2:27">
      <c r="B37" s="35"/>
      <c r="C37" s="35"/>
      <c r="J37" s="53" t="s">
        <v>129</v>
      </c>
    </row>
    <row r="38" spans="2:27">
      <c r="B38" s="35"/>
      <c r="C38" s="35"/>
      <c r="J38" s="53" t="s">
        <v>130</v>
      </c>
    </row>
    <row r="39" spans="2:27">
      <c r="B39" s="35"/>
      <c r="C39" s="35"/>
      <c r="H39" s="116"/>
    </row>
    <row r="40" spans="2:27">
      <c r="B40" s="35"/>
      <c r="C40" s="35"/>
      <c r="H40" s="117"/>
    </row>
    <row r="41" spans="2:27">
      <c r="B41" s="35"/>
      <c r="C41" s="35"/>
    </row>
    <row r="42" spans="2:27">
      <c r="B42" s="35"/>
      <c r="C42" s="35"/>
    </row>
    <row r="43" spans="2:27">
      <c r="B43" s="35"/>
      <c r="C43" s="35"/>
    </row>
    <row r="44" spans="2:27">
      <c r="B44" s="35"/>
      <c r="C44" s="35"/>
    </row>
    <row r="45" spans="2:27">
      <c r="B45" s="35"/>
      <c r="C45" s="35"/>
    </row>
    <row r="46" spans="2:27">
      <c r="B46" s="35"/>
      <c r="C46" s="35"/>
    </row>
    <row r="47" spans="2:27">
      <c r="B47" s="35"/>
      <c r="C47" s="35"/>
    </row>
    <row r="48" spans="2:27">
      <c r="B48" s="35"/>
      <c r="C48" s="35"/>
    </row>
    <row r="49" spans="2:7">
      <c r="B49" s="35"/>
      <c r="C49" s="35"/>
    </row>
    <row r="50" spans="2:7">
      <c r="B50" s="35"/>
      <c r="C50" s="35"/>
    </row>
    <row r="51" spans="2:7">
      <c r="B51" s="35"/>
      <c r="C51" s="35"/>
    </row>
    <row r="52" spans="2:7">
      <c r="B52" s="35"/>
      <c r="C52" s="35"/>
      <c r="E52" s="118"/>
      <c r="G52" s="119"/>
    </row>
    <row r="53" spans="2:7">
      <c r="B53" s="35"/>
      <c r="C53" s="35"/>
      <c r="E53" s="118"/>
    </row>
    <row r="54" spans="2:7">
      <c r="E54" s="118"/>
    </row>
    <row r="55" spans="2:7">
      <c r="E55" s="118"/>
      <c r="G55" s="118"/>
    </row>
    <row r="56" spans="2:7">
      <c r="D56" s="118"/>
      <c r="E56" s="118"/>
      <c r="G56" s="118"/>
    </row>
    <row r="57" spans="2:7">
      <c r="D57" s="118"/>
      <c r="G57" s="118"/>
    </row>
    <row r="58" spans="2:7">
      <c r="D58" s="118"/>
    </row>
    <row r="59" spans="2:7">
      <c r="D59" s="118"/>
    </row>
    <row r="60" spans="2:7">
      <c r="D60" s="118"/>
    </row>
    <row r="61" spans="2:7">
      <c r="D61" s="118"/>
      <c r="E61" s="35"/>
    </row>
    <row r="73" spans="5:5">
      <c r="E73" s="36"/>
    </row>
  </sheetData>
  <mergeCells count="89">
    <mergeCell ref="U18:U19"/>
    <mergeCell ref="K11:K14"/>
    <mergeCell ref="I11:I14"/>
    <mergeCell ref="P18:P19"/>
    <mergeCell ref="Q18:Q19"/>
    <mergeCell ref="J11:J14"/>
    <mergeCell ref="U11:U14"/>
    <mergeCell ref="S11:S14"/>
    <mergeCell ref="L11:L14"/>
    <mergeCell ref="M11:M14"/>
    <mergeCell ref="N11:N14"/>
    <mergeCell ref="T11:T14"/>
    <mergeCell ref="N18:N19"/>
    <mergeCell ref="O18:O19"/>
    <mergeCell ref="R18:R19"/>
    <mergeCell ref="S18:S19"/>
    <mergeCell ref="B25:B30"/>
    <mergeCell ref="B23:B24"/>
    <mergeCell ref="D28:D29"/>
    <mergeCell ref="C8:C30"/>
    <mergeCell ref="D8:D10"/>
    <mergeCell ref="X18:X19"/>
    <mergeCell ref="Y18:Y19"/>
    <mergeCell ref="Z18:Z19"/>
    <mergeCell ref="AB18:AB19"/>
    <mergeCell ref="AC18:AC19"/>
    <mergeCell ref="T18:T19"/>
    <mergeCell ref="I18:I19"/>
    <mergeCell ref="J18:J19"/>
    <mergeCell ref="K18:K19"/>
    <mergeCell ref="L18:L19"/>
    <mergeCell ref="M18:M19"/>
    <mergeCell ref="D1:H1"/>
    <mergeCell ref="G6:I6"/>
    <mergeCell ref="X1:AC1"/>
    <mergeCell ref="X2:AC3"/>
    <mergeCell ref="M6:O6"/>
    <mergeCell ref="P6:R6"/>
    <mergeCell ref="S6:W6"/>
    <mergeCell ref="X6:X7"/>
    <mergeCell ref="Y6:Y7"/>
    <mergeCell ref="Z6:Z7"/>
    <mergeCell ref="J5:Z5"/>
    <mergeCell ref="C3:W3"/>
    <mergeCell ref="A5:I5"/>
    <mergeCell ref="J6:L6"/>
    <mergeCell ref="AA5:AD5"/>
    <mergeCell ref="H2:U2"/>
    <mergeCell ref="D35:E35"/>
    <mergeCell ref="D32:E32"/>
    <mergeCell ref="D33:E33"/>
    <mergeCell ref="D34:E34"/>
    <mergeCell ref="E18:E20"/>
    <mergeCell ref="D21:D22"/>
    <mergeCell ref="D23:D24"/>
    <mergeCell ref="G36:H36"/>
    <mergeCell ref="G31:H31"/>
    <mergeCell ref="G32:H32"/>
    <mergeCell ref="G33:H33"/>
    <mergeCell ref="G34:H34"/>
    <mergeCell ref="G35:H35"/>
    <mergeCell ref="A6:D6"/>
    <mergeCell ref="O11:O14"/>
    <mergeCell ref="P11:P14"/>
    <mergeCell ref="Q11:Q14"/>
    <mergeCell ref="R11:R14"/>
    <mergeCell ref="F9:F10"/>
    <mergeCell ref="E11:E14"/>
    <mergeCell ref="D11:D14"/>
    <mergeCell ref="G11:G14"/>
    <mergeCell ref="A9:A10"/>
    <mergeCell ref="A11:A12"/>
    <mergeCell ref="E9:E10"/>
    <mergeCell ref="W18:W19"/>
    <mergeCell ref="F11:F14"/>
    <mergeCell ref="H11:H14"/>
    <mergeCell ref="AA6:AD6"/>
    <mergeCell ref="E6:F6"/>
    <mergeCell ref="F18:F20"/>
    <mergeCell ref="Y11:Y14"/>
    <mergeCell ref="Z11:Z14"/>
    <mergeCell ref="V11:V14"/>
    <mergeCell ref="W11:W14"/>
    <mergeCell ref="X11:X14"/>
    <mergeCell ref="V18:V19"/>
    <mergeCell ref="AD18:AD19"/>
    <mergeCell ref="AA18:AA20"/>
    <mergeCell ref="G18:G19"/>
    <mergeCell ref="H18:H19"/>
  </mergeCells>
  <conditionalFormatting sqref="X8:X10 X24:X27">
    <cfRule type="cellIs" priority="87" operator="greaterThanOrEqual">
      <formula>-39</formula>
    </cfRule>
    <cfRule type="cellIs" dxfId="55" priority="88" operator="between">
      <formula>-39</formula>
      <formula>-56</formula>
    </cfRule>
    <cfRule type="cellIs" dxfId="54" priority="89" operator="between">
      <formula>-75</formula>
      <formula>-55</formula>
    </cfRule>
    <cfRule type="cellIs" dxfId="53" priority="90" operator="lessThanOrEqual">
      <formula>-75</formula>
    </cfRule>
  </conditionalFormatting>
  <conditionalFormatting sqref="X8:X10 X24:X27">
    <cfRule type="cellIs" dxfId="52" priority="86" operator="greaterThan">
      <formula>0</formula>
    </cfRule>
  </conditionalFormatting>
  <conditionalFormatting sqref="X11">
    <cfRule type="cellIs" priority="82" operator="greaterThanOrEqual">
      <formula>-39</formula>
    </cfRule>
    <cfRule type="cellIs" dxfId="51" priority="83" operator="between">
      <formula>-39</formula>
      <formula>-56</formula>
    </cfRule>
    <cfRule type="cellIs" dxfId="50" priority="84" operator="between">
      <formula>-75</formula>
      <formula>-55</formula>
    </cfRule>
    <cfRule type="cellIs" dxfId="49" priority="85" operator="lessThanOrEqual">
      <formula>-75</formula>
    </cfRule>
  </conditionalFormatting>
  <conditionalFormatting sqref="X11">
    <cfRule type="cellIs" dxfId="48" priority="81" operator="greaterThan">
      <formula>0</formula>
    </cfRule>
  </conditionalFormatting>
  <conditionalFormatting sqref="X18 X20">
    <cfRule type="cellIs" priority="72" operator="greaterThanOrEqual">
      <formula>-39</formula>
    </cfRule>
    <cfRule type="cellIs" dxfId="47" priority="73" operator="between">
      <formula>-39</formula>
      <formula>-56</formula>
    </cfRule>
    <cfRule type="cellIs" dxfId="46" priority="74" operator="between">
      <formula>-75</formula>
      <formula>-55</formula>
    </cfRule>
    <cfRule type="cellIs" dxfId="45" priority="75" operator="lessThanOrEqual">
      <formula>-75</formula>
    </cfRule>
  </conditionalFormatting>
  <conditionalFormatting sqref="X18 X20">
    <cfRule type="cellIs" dxfId="44" priority="71" operator="greaterThan">
      <formula>0</formula>
    </cfRule>
  </conditionalFormatting>
  <conditionalFormatting sqref="X21:X23">
    <cfRule type="cellIs" priority="62" operator="greaterThanOrEqual">
      <formula>-39</formula>
    </cfRule>
    <cfRule type="cellIs" dxfId="43" priority="63" operator="between">
      <formula>-39</formula>
      <formula>-56</formula>
    </cfRule>
    <cfRule type="cellIs" dxfId="42" priority="64" operator="between">
      <formula>-75</formula>
      <formula>-55</formula>
    </cfRule>
    <cfRule type="cellIs" dxfId="41" priority="65" operator="lessThanOrEqual">
      <formula>-75</formula>
    </cfRule>
  </conditionalFormatting>
  <conditionalFormatting sqref="X21:X23">
    <cfRule type="cellIs" dxfId="40" priority="61" operator="greaterThan">
      <formula>0</formula>
    </cfRule>
  </conditionalFormatting>
  <conditionalFormatting sqref="X16:X17">
    <cfRule type="cellIs" priority="57" operator="greaterThanOrEqual">
      <formula>-39</formula>
    </cfRule>
    <cfRule type="cellIs" dxfId="39" priority="58" operator="between">
      <formula>-39</formula>
      <formula>-56</formula>
    </cfRule>
    <cfRule type="cellIs" dxfId="38" priority="59" operator="between">
      <formula>-75</formula>
      <formula>-55</formula>
    </cfRule>
    <cfRule type="cellIs" dxfId="37" priority="60" operator="lessThanOrEqual">
      <formula>-75</formula>
    </cfRule>
  </conditionalFormatting>
  <conditionalFormatting sqref="X16:X17">
    <cfRule type="cellIs" dxfId="36" priority="56" operator="greaterThan">
      <formula>0</formula>
    </cfRule>
  </conditionalFormatting>
  <conditionalFormatting sqref="X15">
    <cfRule type="cellIs" priority="27" operator="greaterThanOrEqual">
      <formula>-39</formula>
    </cfRule>
    <cfRule type="cellIs" dxfId="35" priority="28" operator="between">
      <formula>-39</formula>
      <formula>-56</formula>
    </cfRule>
    <cfRule type="cellIs" dxfId="34" priority="29" operator="between">
      <formula>-75</formula>
      <formula>-55</formula>
    </cfRule>
    <cfRule type="cellIs" dxfId="33" priority="30" operator="lessThanOrEqual">
      <formula>-75</formula>
    </cfRule>
  </conditionalFormatting>
  <conditionalFormatting sqref="X15">
    <cfRule type="cellIs" dxfId="32" priority="26" operator="greaterThan">
      <formula>0</formula>
    </cfRule>
  </conditionalFormatting>
  <conditionalFormatting sqref="X30">
    <cfRule type="cellIs" dxfId="31" priority="11" operator="greaterThan">
      <formula>0</formula>
    </cfRule>
  </conditionalFormatting>
  <conditionalFormatting sqref="X30">
    <cfRule type="cellIs" priority="12" operator="greaterThanOrEqual">
      <formula>-39</formula>
    </cfRule>
    <cfRule type="cellIs" dxfId="30" priority="13" operator="between">
      <formula>-39</formula>
      <formula>-56</formula>
    </cfRule>
    <cfRule type="cellIs" dxfId="29" priority="14" operator="between">
      <formula>-75</formula>
      <formula>-55</formula>
    </cfRule>
    <cfRule type="cellIs" dxfId="28" priority="15" operator="lessThanOrEqual">
      <formula>-75</formula>
    </cfRule>
  </conditionalFormatting>
  <conditionalFormatting sqref="X28">
    <cfRule type="cellIs" dxfId="27" priority="6" operator="greaterThan">
      <formula>0</formula>
    </cfRule>
  </conditionalFormatting>
  <conditionalFormatting sqref="X28">
    <cfRule type="cellIs" priority="7" operator="greaterThanOrEqual">
      <formula>-39</formula>
    </cfRule>
    <cfRule type="cellIs" dxfId="26" priority="8" operator="between">
      <formula>-39</formula>
      <formula>-56</formula>
    </cfRule>
    <cfRule type="cellIs" dxfId="25" priority="9" operator="between">
      <formula>-75</formula>
      <formula>-55</formula>
    </cfRule>
    <cfRule type="cellIs" dxfId="24" priority="10" operator="lessThanOrEqual">
      <formula>-75</formula>
    </cfRule>
  </conditionalFormatting>
  <conditionalFormatting sqref="X29">
    <cfRule type="cellIs" dxfId="23" priority="1" operator="greaterThan">
      <formula>0</formula>
    </cfRule>
  </conditionalFormatting>
  <conditionalFormatting sqref="X29">
    <cfRule type="cellIs" priority="2" operator="greaterThanOrEqual">
      <formula>-39</formula>
    </cfRule>
    <cfRule type="cellIs" dxfId="22" priority="3" operator="between">
      <formula>-39</formula>
      <formula>-56</formula>
    </cfRule>
    <cfRule type="cellIs" dxfId="21" priority="4" operator="between">
      <formula>-75</formula>
      <formula>-55</formula>
    </cfRule>
    <cfRule type="cellIs" dxfId="20" priority="5" operator="lessThanOrEqual">
      <formula>-75</formula>
    </cfRule>
  </conditionalFormatting>
  <dataValidations count="3">
    <dataValidation type="list" allowBlank="1" showInputMessage="1" showErrorMessage="1" sqref="W8:W11 W20:W30 W15:W18" xr:uid="{00000000-0002-0000-0100-000000000000}">
      <formula1>"1,-1"</formula1>
    </dataValidation>
    <dataValidation type="list" allowBlank="1" showInputMessage="1" showErrorMessage="1" sqref="N8:N11 P8:Q11 S8:U11 N20:N30 P20:Q30 S20:U30 S15:U18 P15:Q18 N15:N18" xr:uid="{00000000-0002-0000-0100-000001000000}">
      <formula1>"1,5,10"</formula1>
    </dataValidation>
    <dataValidation type="list" allowBlank="1" showInputMessage="1" showErrorMessage="1" sqref="M8:M11 M20:M30 M15:M18" xr:uid="{00000000-0002-0000-0100-000002000000}">
      <formula1>"1,10"</formula1>
    </dataValidation>
  </dataValidations>
  <hyperlinks>
    <hyperlink ref="H11" r:id="rId1" display="https://www.ecologiaverde.com/como-un-arbol-se-transforma-en-papel-615.html" xr:uid="{00000000-0004-0000-0100-000000000000}"/>
  </hyperlinks>
  <pageMargins left="0.7" right="0.7" top="0.75" bottom="0.75" header="0.3" footer="0.3"/>
  <pageSetup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46"/>
  <sheetViews>
    <sheetView topLeftCell="M2" zoomScaleNormal="100" zoomScalePageLayoutView="85" workbookViewId="0">
      <pane ySplit="9" topLeftCell="A11" activePane="bottomLeft" state="frozen"/>
      <selection activeCell="A2" sqref="A2"/>
      <selection pane="bottomLeft" activeCell="X24" sqref="X24"/>
    </sheetView>
  </sheetViews>
  <sheetFormatPr baseColWidth="10" defaultColWidth="10.83203125" defaultRowHeight="15"/>
  <cols>
    <col min="1" max="1" width="5.6640625" style="1" customWidth="1"/>
    <col min="2" max="2" width="12.83203125" style="1" customWidth="1"/>
    <col min="3" max="3" width="16.5" style="1" customWidth="1"/>
    <col min="4" max="4" width="23.33203125" style="1" customWidth="1"/>
    <col min="5" max="5" width="21.33203125" style="1" customWidth="1"/>
    <col min="6" max="7" width="28.5" style="1" customWidth="1"/>
    <col min="8" max="9" width="23" style="1" customWidth="1"/>
    <col min="10" max="12" width="13.5" style="1" customWidth="1"/>
    <col min="13" max="14" width="10.83203125" style="1"/>
    <col min="15" max="15" width="13.83203125" style="1" customWidth="1"/>
    <col min="16" max="17" width="10.83203125" style="1"/>
    <col min="18" max="18" width="15.5" style="1" customWidth="1"/>
    <col min="19" max="21" width="10.83203125" style="1"/>
    <col min="22" max="22" width="13.5" style="1" customWidth="1"/>
    <col min="23" max="23" width="12" style="1" customWidth="1"/>
    <col min="24" max="24" width="18.5" style="1" customWidth="1"/>
    <col min="25" max="26" width="17.1640625" style="1" customWidth="1"/>
    <col min="27" max="27" width="13.5" style="1" customWidth="1"/>
    <col min="28" max="28" width="16.6640625" style="1" customWidth="1"/>
    <col min="29" max="31" width="10.83203125" style="1" customWidth="1"/>
    <col min="32" max="32" width="10.83203125" style="1" hidden="1" customWidth="1"/>
    <col min="33" max="16384" width="10.83203125" style="1"/>
  </cols>
  <sheetData>
    <row r="1" spans="1:33" s="3" customFormat="1" ht="13.25" customHeight="1">
      <c r="B1" s="6"/>
      <c r="C1" s="238"/>
      <c r="D1" s="238"/>
      <c r="E1" s="238"/>
      <c r="F1" s="238"/>
      <c r="G1" s="238"/>
      <c r="H1" s="238"/>
      <c r="I1" s="238"/>
      <c r="J1" s="238"/>
      <c r="K1" s="5"/>
      <c r="L1" s="5"/>
      <c r="M1" s="241"/>
      <c r="N1" s="241"/>
      <c r="O1" s="241"/>
      <c r="P1" s="241"/>
      <c r="Q1" s="241"/>
      <c r="R1" s="241"/>
      <c r="S1" s="241"/>
      <c r="T1" s="241"/>
      <c r="U1" s="241"/>
      <c r="V1" s="241"/>
      <c r="W1" s="241"/>
      <c r="X1" s="241"/>
      <c r="Y1" s="237"/>
      <c r="Z1" s="237"/>
      <c r="AA1" s="237"/>
      <c r="AB1" s="237"/>
      <c r="AC1" s="4"/>
      <c r="AD1" s="4"/>
      <c r="AE1" s="4"/>
      <c r="AF1" s="4"/>
      <c r="AG1" s="4"/>
    </row>
    <row r="2" spans="1:33" s="3" customFormat="1" ht="13.25" customHeight="1">
      <c r="B2" s="6"/>
      <c r="C2" s="239"/>
      <c r="D2" s="239"/>
      <c r="E2" s="239"/>
      <c r="F2" s="239"/>
      <c r="G2" s="239"/>
      <c r="H2" s="239"/>
      <c r="I2" s="239"/>
      <c r="J2" s="239"/>
      <c r="K2" s="5"/>
      <c r="L2" s="5"/>
      <c r="M2" s="8"/>
      <c r="N2" s="8"/>
      <c r="O2" s="8"/>
      <c r="P2" s="8"/>
      <c r="Q2" s="8"/>
      <c r="R2" s="8"/>
      <c r="S2" s="8"/>
      <c r="T2" s="8"/>
      <c r="U2" s="8"/>
      <c r="V2" s="8"/>
      <c r="W2" s="8"/>
      <c r="X2" s="8"/>
      <c r="Y2" s="10"/>
      <c r="Z2" s="10"/>
      <c r="AA2" s="10"/>
      <c r="AB2" s="10"/>
      <c r="AC2" s="4"/>
      <c r="AD2" s="4"/>
      <c r="AE2" s="4"/>
      <c r="AF2" s="4"/>
      <c r="AG2" s="4"/>
    </row>
    <row r="3" spans="1:33" s="3" customFormat="1" ht="13.25" customHeight="1">
      <c r="B3" s="6"/>
      <c r="C3" s="239"/>
      <c r="D3" s="239"/>
      <c r="E3" s="239"/>
      <c r="F3" s="239"/>
      <c r="G3" s="239"/>
      <c r="H3" s="239"/>
      <c r="I3" s="239"/>
      <c r="J3" s="239"/>
      <c r="K3" s="5"/>
      <c r="L3" s="5"/>
      <c r="M3" s="241"/>
      <c r="N3" s="241"/>
      <c r="O3" s="241"/>
      <c r="P3" s="241"/>
      <c r="Q3" s="241"/>
      <c r="R3" s="241"/>
      <c r="S3" s="241"/>
      <c r="T3" s="241"/>
      <c r="U3" s="241"/>
      <c r="V3" s="241"/>
      <c r="W3" s="241"/>
      <c r="X3" s="241"/>
      <c r="Y3" s="237"/>
      <c r="Z3" s="237"/>
      <c r="AA3" s="237"/>
      <c r="AB3" s="237"/>
      <c r="AC3" s="4"/>
      <c r="AD3" s="4"/>
      <c r="AE3" s="4"/>
      <c r="AF3" s="4"/>
      <c r="AG3" s="4"/>
    </row>
    <row r="4" spans="1:33" s="3" customFormat="1" ht="13">
      <c r="B4" s="6"/>
      <c r="C4" s="239"/>
      <c r="D4" s="239"/>
      <c r="E4" s="239"/>
      <c r="F4" s="239"/>
      <c r="G4" s="239"/>
      <c r="H4" s="239"/>
      <c r="I4" s="239"/>
      <c r="J4" s="239"/>
      <c r="K4" s="6"/>
      <c r="L4" s="6"/>
      <c r="M4" s="242"/>
      <c r="N4" s="242"/>
      <c r="O4" s="242"/>
      <c r="P4" s="242"/>
      <c r="Q4" s="242"/>
      <c r="R4" s="242"/>
      <c r="S4" s="242"/>
      <c r="T4" s="242"/>
      <c r="U4" s="242"/>
      <c r="V4" s="242"/>
      <c r="W4" s="242"/>
      <c r="X4" s="242"/>
      <c r="Y4" s="237"/>
      <c r="Z4" s="237"/>
      <c r="AA4" s="237"/>
      <c r="AB4" s="237"/>
      <c r="AC4" s="4"/>
      <c r="AD4" s="4"/>
      <c r="AE4" s="4"/>
      <c r="AF4" s="4"/>
      <c r="AG4" s="4"/>
    </row>
    <row r="5" spans="1:33" s="3" customFormat="1" ht="13">
      <c r="B5" s="6"/>
      <c r="C5" s="239"/>
      <c r="D5" s="239"/>
      <c r="E5" s="239"/>
      <c r="F5" s="239"/>
      <c r="G5" s="239"/>
      <c r="H5" s="239"/>
      <c r="I5" s="239"/>
      <c r="J5" s="239"/>
      <c r="K5" s="6"/>
      <c r="L5" s="6"/>
      <c r="M5" s="9"/>
      <c r="N5" s="9"/>
      <c r="O5" s="9"/>
      <c r="P5" s="9"/>
      <c r="Q5" s="9"/>
      <c r="R5" s="9"/>
      <c r="S5" s="9"/>
      <c r="T5" s="9"/>
      <c r="U5" s="9"/>
      <c r="V5" s="9"/>
      <c r="W5" s="9"/>
      <c r="X5" s="9"/>
      <c r="Y5" s="10"/>
      <c r="Z5" s="10"/>
      <c r="AA5" s="10"/>
      <c r="AB5" s="10"/>
      <c r="AC5" s="4"/>
      <c r="AD5" s="4"/>
      <c r="AE5" s="4"/>
      <c r="AF5" s="4"/>
      <c r="AG5" s="4"/>
    </row>
    <row r="6" spans="1:33" s="3" customFormat="1" ht="14" thickBot="1">
      <c r="B6" s="6"/>
      <c r="C6" s="240"/>
      <c r="D6" s="240"/>
      <c r="E6" s="240"/>
      <c r="F6" s="240"/>
      <c r="G6" s="240"/>
      <c r="H6" s="240"/>
      <c r="I6" s="240"/>
      <c r="J6" s="240"/>
      <c r="K6" s="5"/>
      <c r="L6" s="5"/>
      <c r="M6" s="241"/>
      <c r="N6" s="241"/>
      <c r="O6" s="241"/>
      <c r="P6" s="241"/>
      <c r="Q6" s="241"/>
      <c r="R6" s="241"/>
      <c r="S6" s="241"/>
      <c r="T6" s="241"/>
      <c r="U6" s="241"/>
      <c r="V6" s="241"/>
      <c r="W6" s="241"/>
      <c r="X6" s="241"/>
      <c r="Y6" s="4"/>
      <c r="Z6" s="4"/>
      <c r="AA6" s="4"/>
      <c r="AB6" s="4"/>
      <c r="AC6" s="4"/>
      <c r="AD6" s="4"/>
      <c r="AE6" s="4"/>
      <c r="AF6" s="4"/>
      <c r="AG6" s="4"/>
    </row>
    <row r="7" spans="1:33" ht="24.75" customHeight="1">
      <c r="A7" s="244" t="s">
        <v>84</v>
      </c>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6"/>
    </row>
    <row r="8" spans="1:33" ht="20.25" customHeight="1">
      <c r="A8" s="247" t="s">
        <v>127</v>
      </c>
      <c r="B8" s="248"/>
      <c r="C8" s="248"/>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9"/>
    </row>
    <row r="9" spans="1:33" ht="28.5" customHeight="1">
      <c r="A9" s="42"/>
      <c r="B9" s="250" t="s">
        <v>0</v>
      </c>
      <c r="C9" s="250"/>
      <c r="D9" s="250"/>
      <c r="E9" s="243" t="s">
        <v>1</v>
      </c>
      <c r="F9" s="243"/>
      <c r="G9" s="236" t="s">
        <v>2</v>
      </c>
      <c r="H9" s="176"/>
      <c r="I9" s="176"/>
      <c r="J9" s="233" t="s">
        <v>3</v>
      </c>
      <c r="K9" s="233"/>
      <c r="L9" s="233"/>
      <c r="M9" s="233" t="s">
        <v>4</v>
      </c>
      <c r="N9" s="233"/>
      <c r="O9" s="233"/>
      <c r="P9" s="233" t="s">
        <v>5</v>
      </c>
      <c r="Q9" s="233"/>
      <c r="R9" s="233"/>
      <c r="S9" s="233" t="s">
        <v>2</v>
      </c>
      <c r="T9" s="233"/>
      <c r="U9" s="233"/>
      <c r="V9" s="233"/>
      <c r="W9" s="233"/>
      <c r="X9" s="233" t="s">
        <v>6</v>
      </c>
      <c r="Y9" s="233" t="s">
        <v>7</v>
      </c>
      <c r="Z9" s="233" t="s">
        <v>119</v>
      </c>
      <c r="AA9" s="233" t="s">
        <v>8</v>
      </c>
      <c r="AB9" s="39" t="s">
        <v>9</v>
      </c>
    </row>
    <row r="10" spans="1:33" ht="117" customHeight="1">
      <c r="A10" s="29" t="s">
        <v>49</v>
      </c>
      <c r="B10" s="23" t="s">
        <v>71</v>
      </c>
      <c r="C10" s="23" t="s">
        <v>72</v>
      </c>
      <c r="D10" s="41" t="s">
        <v>80</v>
      </c>
      <c r="E10" s="41" t="s">
        <v>73</v>
      </c>
      <c r="F10" s="41" t="s">
        <v>74</v>
      </c>
      <c r="G10" s="41" t="s">
        <v>75</v>
      </c>
      <c r="H10" s="23" t="s">
        <v>79</v>
      </c>
      <c r="I10" s="23" t="s">
        <v>77</v>
      </c>
      <c r="J10" s="23" t="s">
        <v>10</v>
      </c>
      <c r="K10" s="23" t="s">
        <v>11</v>
      </c>
      <c r="L10" s="23" t="s">
        <v>24</v>
      </c>
      <c r="M10" s="43" t="s">
        <v>12</v>
      </c>
      <c r="N10" s="43" t="s">
        <v>13</v>
      </c>
      <c r="O10" s="23" t="s">
        <v>14</v>
      </c>
      <c r="P10" s="43" t="s">
        <v>15</v>
      </c>
      <c r="Q10" s="43" t="s">
        <v>16</v>
      </c>
      <c r="R10" s="23" t="s">
        <v>17</v>
      </c>
      <c r="S10" s="43" t="s">
        <v>18</v>
      </c>
      <c r="T10" s="43" t="s">
        <v>19</v>
      </c>
      <c r="U10" s="43" t="s">
        <v>20</v>
      </c>
      <c r="V10" s="23" t="s">
        <v>21</v>
      </c>
      <c r="W10" s="23" t="s">
        <v>25</v>
      </c>
      <c r="X10" s="235"/>
      <c r="Y10" s="233"/>
      <c r="Z10" s="158"/>
      <c r="AA10" s="233"/>
      <c r="AB10" s="39" t="s">
        <v>22</v>
      </c>
    </row>
    <row r="11" spans="1:33" ht="109" customHeight="1">
      <c r="A11" s="38">
        <v>1</v>
      </c>
      <c r="B11" s="42"/>
      <c r="C11" s="24"/>
      <c r="D11" s="44"/>
      <c r="E11" s="17" t="s">
        <v>113</v>
      </c>
      <c r="F11" s="31" t="s">
        <v>106</v>
      </c>
      <c r="G11" s="34" t="s">
        <v>109</v>
      </c>
      <c r="H11" s="20" t="s">
        <v>108</v>
      </c>
      <c r="I11" s="21" t="s">
        <v>32</v>
      </c>
      <c r="J11" s="22" t="s">
        <v>78</v>
      </c>
      <c r="K11" s="22" t="s">
        <v>50</v>
      </c>
      <c r="L11" s="38"/>
      <c r="M11" s="38">
        <v>10</v>
      </c>
      <c r="N11" s="38">
        <v>10</v>
      </c>
      <c r="O11" s="38">
        <f>M11*N11</f>
        <v>100</v>
      </c>
      <c r="P11" s="38">
        <v>1</v>
      </c>
      <c r="Q11" s="38">
        <v>10</v>
      </c>
      <c r="R11" s="38">
        <f>P11*Q11</f>
        <v>10</v>
      </c>
      <c r="S11" s="38">
        <v>10</v>
      </c>
      <c r="T11" s="38">
        <v>5</v>
      </c>
      <c r="U11" s="38">
        <v>5</v>
      </c>
      <c r="V11" s="38">
        <f>(S11*3.5)+(T11*3.5)+(U11*3)</f>
        <v>67.5</v>
      </c>
      <c r="W11" s="38">
        <v>-1</v>
      </c>
      <c r="X11" s="38">
        <f>((O11*0.5)+(R11*0.35)+(V11*0.15))*W11</f>
        <v>-63.625</v>
      </c>
      <c r="Y11" s="24" t="str">
        <f>IF(X11&lt;=-75,"ALTA",IF(X11&gt;=-39,"BAJA o N. S.","MEDIA"))</f>
        <v>MEDIA</v>
      </c>
      <c r="Z11" s="24"/>
      <c r="AA11" s="42"/>
      <c r="AB11" s="42"/>
    </row>
    <row r="12" spans="1:33" ht="273" customHeight="1">
      <c r="A12" s="38">
        <v>2</v>
      </c>
      <c r="B12" s="42"/>
      <c r="C12" s="24"/>
      <c r="D12" s="44"/>
      <c r="E12" s="17" t="s">
        <v>107</v>
      </c>
      <c r="F12" s="18" t="s">
        <v>112</v>
      </c>
      <c r="G12" s="19" t="s">
        <v>111</v>
      </c>
      <c r="H12" s="20" t="s">
        <v>110</v>
      </c>
      <c r="I12" s="21" t="s">
        <v>42</v>
      </c>
      <c r="J12" s="22" t="s">
        <v>78</v>
      </c>
      <c r="K12" s="22" t="s">
        <v>50</v>
      </c>
      <c r="L12" s="38"/>
      <c r="M12" s="38">
        <v>10</v>
      </c>
      <c r="N12" s="38">
        <v>10</v>
      </c>
      <c r="O12" s="38">
        <f t="shared" ref="O12:O20" si="0">M12*N12</f>
        <v>100</v>
      </c>
      <c r="P12" s="38">
        <v>1</v>
      </c>
      <c r="Q12" s="38">
        <v>5</v>
      </c>
      <c r="R12" s="38">
        <f t="shared" ref="R12:R20" si="1">P12*Q12</f>
        <v>5</v>
      </c>
      <c r="S12" s="38">
        <v>5</v>
      </c>
      <c r="T12" s="38">
        <v>10</v>
      </c>
      <c r="U12" s="38">
        <v>5</v>
      </c>
      <c r="V12" s="38">
        <f t="shared" ref="V12:V20" si="2">(S12*3.5)+(T12*3.5)+(U12*3)</f>
        <v>67.5</v>
      </c>
      <c r="W12" s="38">
        <v>-1</v>
      </c>
      <c r="X12" s="38">
        <f t="shared" ref="X12:X17" si="3">((O12*0.5)+(R12*0.35)+(V12*0.15))*W12</f>
        <v>-61.875</v>
      </c>
      <c r="Y12" s="24" t="str">
        <f t="shared" ref="Y12:Y16" si="4">IF(X12&lt;=-75,"ALTA",IF(X12&gt;=-39,"BAJA o N. S.","MEDIA"))</f>
        <v>MEDIA</v>
      </c>
      <c r="Z12" s="24"/>
      <c r="AA12" s="42"/>
      <c r="AB12" s="42"/>
    </row>
    <row r="13" spans="1:33" ht="109" customHeight="1">
      <c r="A13" s="38">
        <v>3</v>
      </c>
      <c r="B13" s="42"/>
      <c r="C13" s="24"/>
      <c r="D13" s="44"/>
      <c r="E13" s="18" t="s">
        <v>65</v>
      </c>
      <c r="F13" s="18" t="s">
        <v>67</v>
      </c>
      <c r="G13" s="19" t="s">
        <v>66</v>
      </c>
      <c r="H13" s="25" t="s">
        <v>70</v>
      </c>
      <c r="I13" s="21" t="s">
        <v>69</v>
      </c>
      <c r="J13" s="22" t="s">
        <v>78</v>
      </c>
      <c r="K13" s="22" t="s">
        <v>50</v>
      </c>
      <c r="L13" s="38"/>
      <c r="M13" s="38">
        <v>10</v>
      </c>
      <c r="N13" s="38">
        <v>10</v>
      </c>
      <c r="O13" s="38">
        <f t="shared" si="0"/>
        <v>100</v>
      </c>
      <c r="P13" s="38">
        <v>5</v>
      </c>
      <c r="Q13" s="38">
        <v>10</v>
      </c>
      <c r="R13" s="38">
        <f t="shared" si="1"/>
        <v>50</v>
      </c>
      <c r="S13" s="38">
        <v>10</v>
      </c>
      <c r="T13" s="38">
        <v>1</v>
      </c>
      <c r="U13" s="38">
        <v>5</v>
      </c>
      <c r="V13" s="38">
        <f t="shared" si="2"/>
        <v>53.5</v>
      </c>
      <c r="W13" s="38">
        <v>-1</v>
      </c>
      <c r="X13" s="38">
        <f t="shared" si="3"/>
        <v>-75.525000000000006</v>
      </c>
      <c r="Y13" s="24" t="str">
        <f t="shared" si="4"/>
        <v>ALTA</v>
      </c>
      <c r="Z13" s="24"/>
      <c r="AA13" s="42"/>
      <c r="AB13" s="42"/>
    </row>
    <row r="14" spans="1:33" ht="155" customHeight="1">
      <c r="A14" s="38">
        <v>5</v>
      </c>
      <c r="B14" s="42"/>
      <c r="C14" s="24"/>
      <c r="D14" s="44"/>
      <c r="E14" s="18" t="s">
        <v>58</v>
      </c>
      <c r="F14" s="18" t="s">
        <v>56</v>
      </c>
      <c r="G14" s="19" t="s">
        <v>64</v>
      </c>
      <c r="H14" s="20" t="s">
        <v>57</v>
      </c>
      <c r="I14" s="20" t="s">
        <v>114</v>
      </c>
      <c r="J14" s="22" t="s">
        <v>78</v>
      </c>
      <c r="K14" s="22" t="s">
        <v>50</v>
      </c>
      <c r="L14" s="38"/>
      <c r="M14" s="38">
        <v>10</v>
      </c>
      <c r="N14" s="38">
        <v>10</v>
      </c>
      <c r="O14" s="38">
        <f t="shared" si="0"/>
        <v>100</v>
      </c>
      <c r="P14" s="38">
        <v>10</v>
      </c>
      <c r="Q14" s="38">
        <v>10</v>
      </c>
      <c r="R14" s="38">
        <f t="shared" si="1"/>
        <v>100</v>
      </c>
      <c r="S14" s="38">
        <v>1</v>
      </c>
      <c r="T14" s="38">
        <v>10</v>
      </c>
      <c r="U14" s="38">
        <v>5</v>
      </c>
      <c r="V14" s="38">
        <f t="shared" si="2"/>
        <v>53.5</v>
      </c>
      <c r="W14" s="38">
        <v>-1</v>
      </c>
      <c r="X14" s="38">
        <f t="shared" si="3"/>
        <v>-93.025000000000006</v>
      </c>
      <c r="Y14" s="24" t="str">
        <f t="shared" si="4"/>
        <v>ALTA</v>
      </c>
      <c r="Z14" s="24"/>
      <c r="AA14" s="42"/>
      <c r="AB14" s="42"/>
    </row>
    <row r="15" spans="1:33" ht="129" customHeight="1">
      <c r="A15" s="38">
        <v>6</v>
      </c>
      <c r="B15" s="42"/>
      <c r="C15" s="24"/>
      <c r="D15" s="44"/>
      <c r="E15" s="18" t="s">
        <v>89</v>
      </c>
      <c r="F15" s="31" t="s">
        <v>90</v>
      </c>
      <c r="G15" s="32" t="s">
        <v>91</v>
      </c>
      <c r="H15" s="34" t="s">
        <v>34</v>
      </c>
      <c r="I15" s="21" t="s">
        <v>92</v>
      </c>
      <c r="J15" s="22" t="s">
        <v>78</v>
      </c>
      <c r="K15" s="22"/>
      <c r="L15" s="38"/>
      <c r="M15" s="38">
        <v>10</v>
      </c>
      <c r="N15" s="38">
        <v>5</v>
      </c>
      <c r="O15" s="38">
        <f t="shared" si="0"/>
        <v>50</v>
      </c>
      <c r="P15" s="38">
        <v>5</v>
      </c>
      <c r="Q15" s="38">
        <v>10</v>
      </c>
      <c r="R15" s="38">
        <f t="shared" si="1"/>
        <v>50</v>
      </c>
      <c r="S15" s="38">
        <v>1</v>
      </c>
      <c r="T15" s="38">
        <v>1</v>
      </c>
      <c r="U15" s="38">
        <v>1</v>
      </c>
      <c r="V15" s="38">
        <f t="shared" si="2"/>
        <v>10</v>
      </c>
      <c r="W15" s="38">
        <v>-1</v>
      </c>
      <c r="X15" s="38">
        <f t="shared" si="3"/>
        <v>-44</v>
      </c>
      <c r="Y15" s="24" t="s">
        <v>116</v>
      </c>
      <c r="Z15" s="24"/>
      <c r="AA15" s="42"/>
      <c r="AB15" s="42"/>
    </row>
    <row r="16" spans="1:33" ht="98">
      <c r="A16" s="38">
        <v>7</v>
      </c>
      <c r="B16" s="42"/>
      <c r="C16" s="24"/>
      <c r="D16" s="44"/>
      <c r="E16" s="45" t="s">
        <v>35</v>
      </c>
      <c r="F16" s="17" t="s">
        <v>51</v>
      </c>
      <c r="G16" s="32" t="s">
        <v>52</v>
      </c>
      <c r="H16" s="34" t="s">
        <v>53</v>
      </c>
      <c r="I16" s="33" t="s">
        <v>45</v>
      </c>
      <c r="J16" s="46" t="s">
        <v>78</v>
      </c>
      <c r="K16" s="22"/>
      <c r="L16" s="38"/>
      <c r="M16" s="38">
        <v>10</v>
      </c>
      <c r="N16" s="38">
        <v>5</v>
      </c>
      <c r="O16" s="38">
        <f t="shared" si="0"/>
        <v>50</v>
      </c>
      <c r="P16" s="38">
        <v>10</v>
      </c>
      <c r="Q16" s="38">
        <v>10</v>
      </c>
      <c r="R16" s="38">
        <f t="shared" si="1"/>
        <v>100</v>
      </c>
      <c r="S16" s="38">
        <v>10</v>
      </c>
      <c r="T16" s="38">
        <v>5</v>
      </c>
      <c r="U16" s="38">
        <v>5</v>
      </c>
      <c r="V16" s="38">
        <f t="shared" si="2"/>
        <v>67.5</v>
      </c>
      <c r="W16" s="38">
        <v>-1</v>
      </c>
      <c r="X16" s="47">
        <f t="shared" si="3"/>
        <v>-70.125</v>
      </c>
      <c r="Y16" s="24" t="str">
        <f t="shared" si="4"/>
        <v>MEDIA</v>
      </c>
      <c r="Z16" s="24"/>
      <c r="AA16" s="42"/>
      <c r="AB16" s="42"/>
    </row>
    <row r="17" spans="1:28" ht="126">
      <c r="A17" s="38">
        <v>8</v>
      </c>
      <c r="B17" s="42"/>
      <c r="C17" s="24"/>
      <c r="D17" s="44"/>
      <c r="E17" s="45" t="s">
        <v>117</v>
      </c>
      <c r="F17" s="31" t="s">
        <v>55</v>
      </c>
      <c r="G17" s="32" t="s">
        <v>54</v>
      </c>
      <c r="H17" s="19" t="s">
        <v>46</v>
      </c>
      <c r="I17" s="33" t="s">
        <v>36</v>
      </c>
      <c r="J17" s="46" t="s">
        <v>78</v>
      </c>
      <c r="K17" s="22"/>
      <c r="L17" s="38"/>
      <c r="M17" s="38">
        <v>10</v>
      </c>
      <c r="N17" s="38">
        <v>5</v>
      </c>
      <c r="O17" s="38">
        <f t="shared" si="0"/>
        <v>50</v>
      </c>
      <c r="P17" s="38">
        <v>10</v>
      </c>
      <c r="Q17" s="38">
        <v>10</v>
      </c>
      <c r="R17" s="38">
        <f t="shared" si="1"/>
        <v>100</v>
      </c>
      <c r="S17" s="38">
        <v>10</v>
      </c>
      <c r="T17" s="38">
        <v>10</v>
      </c>
      <c r="U17" s="38">
        <v>5</v>
      </c>
      <c r="V17" s="38">
        <f t="shared" si="2"/>
        <v>85</v>
      </c>
      <c r="W17" s="38">
        <v>-1</v>
      </c>
      <c r="X17" s="38">
        <f t="shared" si="3"/>
        <v>-72.75</v>
      </c>
      <c r="Y17" s="24" t="str">
        <f t="shared" ref="Y17" si="5">IF(X17&lt;=-75,"ALTA",IF(X17&gt;=-39,"BAJA o N. S.","MEDIA"))</f>
        <v>MEDIA</v>
      </c>
      <c r="Z17" s="24"/>
      <c r="AA17" s="42"/>
      <c r="AB17" s="42"/>
    </row>
    <row r="18" spans="1:28" ht="76" customHeight="1">
      <c r="A18" s="38">
        <v>9</v>
      </c>
      <c r="B18" s="42"/>
      <c r="C18" s="24"/>
      <c r="D18" s="44"/>
      <c r="E18" s="48" t="s">
        <v>37</v>
      </c>
      <c r="F18" s="18" t="s">
        <v>38</v>
      </c>
      <c r="G18" s="32" t="s">
        <v>44</v>
      </c>
      <c r="H18" s="19" t="s">
        <v>39</v>
      </c>
      <c r="I18" s="33" t="s">
        <v>47</v>
      </c>
      <c r="J18" s="46" t="s">
        <v>78</v>
      </c>
      <c r="K18" s="22"/>
      <c r="L18" s="38"/>
      <c r="M18" s="38">
        <v>10</v>
      </c>
      <c r="N18" s="38">
        <v>1</v>
      </c>
      <c r="O18" s="38">
        <f t="shared" si="0"/>
        <v>10</v>
      </c>
      <c r="P18" s="38">
        <v>5</v>
      </c>
      <c r="Q18" s="38">
        <v>5</v>
      </c>
      <c r="R18" s="38">
        <f t="shared" si="1"/>
        <v>25</v>
      </c>
      <c r="S18" s="38">
        <v>1</v>
      </c>
      <c r="T18" s="38">
        <v>5</v>
      </c>
      <c r="U18" s="38">
        <v>5</v>
      </c>
      <c r="V18" s="38">
        <f t="shared" si="2"/>
        <v>36</v>
      </c>
      <c r="W18" s="38">
        <v>-1</v>
      </c>
      <c r="X18" s="38">
        <f>((O18*0.5)+(R18*0.35)+(V18*0.15))*W18</f>
        <v>-19.149999999999999</v>
      </c>
      <c r="Y18" s="24" t="str">
        <f>IF(X18&lt;=-75,"ALTA",IF(X18&gt;=-39,"BAJA o N. S.","MEDIA"))</f>
        <v>BAJA o N. S.</v>
      </c>
      <c r="Z18" s="24"/>
      <c r="AA18" s="42"/>
      <c r="AB18" s="42"/>
    </row>
    <row r="19" spans="1:28" ht="95" customHeight="1">
      <c r="A19" s="38">
        <v>10</v>
      </c>
      <c r="B19" s="42"/>
      <c r="C19" s="24"/>
      <c r="D19" s="44"/>
      <c r="E19" s="18" t="s">
        <v>103</v>
      </c>
      <c r="F19" s="18" t="s">
        <v>104</v>
      </c>
      <c r="G19" s="32" t="s">
        <v>105</v>
      </c>
      <c r="H19" s="19" t="s">
        <v>40</v>
      </c>
      <c r="I19" s="33" t="s">
        <v>41</v>
      </c>
      <c r="J19" s="46" t="s">
        <v>78</v>
      </c>
      <c r="K19" s="22"/>
      <c r="L19" s="38"/>
      <c r="M19" s="38">
        <v>10</v>
      </c>
      <c r="N19" s="38">
        <v>1</v>
      </c>
      <c r="O19" s="38">
        <f t="shared" si="0"/>
        <v>10</v>
      </c>
      <c r="P19" s="38">
        <v>5</v>
      </c>
      <c r="Q19" s="38">
        <v>5</v>
      </c>
      <c r="R19" s="38">
        <f t="shared" si="1"/>
        <v>25</v>
      </c>
      <c r="S19" s="38">
        <v>1</v>
      </c>
      <c r="T19" s="38">
        <v>5</v>
      </c>
      <c r="U19" s="38">
        <v>5</v>
      </c>
      <c r="V19" s="38">
        <f t="shared" si="2"/>
        <v>36</v>
      </c>
      <c r="W19" s="38">
        <v>-1</v>
      </c>
      <c r="X19" s="49">
        <f>((O19*0.5)+(R19*0.35)+(V19*0.15))*W19</f>
        <v>-19.149999999999999</v>
      </c>
      <c r="Y19" s="40" t="str">
        <f>IF(X19&lt;=-75,"ALTA",IF(X19&gt;=-39,"BAJA o N. S.","MEDIA"))</f>
        <v>BAJA o N. S.</v>
      </c>
      <c r="Z19" s="40"/>
      <c r="AA19" s="42"/>
      <c r="AB19" s="42"/>
    </row>
    <row r="20" spans="1:28" ht="75" customHeight="1">
      <c r="A20" s="38"/>
      <c r="B20" s="42"/>
      <c r="C20" s="24"/>
      <c r="D20" s="44"/>
      <c r="E20" s="48" t="s">
        <v>98</v>
      </c>
      <c r="F20" s="18" t="s">
        <v>99</v>
      </c>
      <c r="G20" s="32" t="s">
        <v>100</v>
      </c>
      <c r="H20" s="19" t="s">
        <v>101</v>
      </c>
      <c r="I20" s="33" t="s">
        <v>102</v>
      </c>
      <c r="J20" s="46" t="s">
        <v>68</v>
      </c>
      <c r="K20" s="22"/>
      <c r="L20" s="38"/>
      <c r="M20" s="38">
        <v>10</v>
      </c>
      <c r="N20" s="38">
        <v>1</v>
      </c>
      <c r="O20" s="38">
        <f t="shared" si="0"/>
        <v>10</v>
      </c>
      <c r="P20" s="38">
        <v>5</v>
      </c>
      <c r="Q20" s="38">
        <v>5</v>
      </c>
      <c r="R20" s="38">
        <f t="shared" si="1"/>
        <v>25</v>
      </c>
      <c r="S20" s="38">
        <v>1</v>
      </c>
      <c r="T20" s="38">
        <v>5</v>
      </c>
      <c r="U20" s="38">
        <v>5</v>
      </c>
      <c r="V20" s="38">
        <f t="shared" si="2"/>
        <v>36</v>
      </c>
      <c r="W20" s="38">
        <v>-1</v>
      </c>
      <c r="X20" s="49">
        <f>((O20*0.5)+(R20*0.35)+(V20*0.15))*W20</f>
        <v>-19.149999999999999</v>
      </c>
      <c r="Y20" s="40" t="str">
        <f>IF(X20&lt;=-75,"ALTA",IF(X20&gt;=-39,"BAJA o N. S.","MEDIA"))</f>
        <v>BAJA o N. S.</v>
      </c>
      <c r="Z20" s="40"/>
      <c r="AA20" s="42"/>
      <c r="AB20" s="42"/>
    </row>
    <row r="21" spans="1:28" ht="97" customHeight="1">
      <c r="A21" s="38">
        <v>11</v>
      </c>
      <c r="B21" s="42"/>
      <c r="C21" s="24"/>
      <c r="D21" s="44"/>
      <c r="E21" s="18" t="s">
        <v>86</v>
      </c>
      <c r="F21" s="18" t="s">
        <v>87</v>
      </c>
      <c r="G21" s="32" t="s">
        <v>83</v>
      </c>
      <c r="H21" s="19" t="s">
        <v>50</v>
      </c>
      <c r="I21" s="33" t="s">
        <v>88</v>
      </c>
      <c r="J21" s="46" t="s">
        <v>78</v>
      </c>
      <c r="K21" s="22"/>
      <c r="L21" s="38"/>
      <c r="M21" s="38">
        <v>10</v>
      </c>
      <c r="N21" s="38">
        <v>5</v>
      </c>
      <c r="O21" s="38">
        <f t="shared" ref="O21:O23" si="6">M21*N21</f>
        <v>50</v>
      </c>
      <c r="P21" s="38">
        <v>10</v>
      </c>
      <c r="Q21" s="38">
        <v>10</v>
      </c>
      <c r="R21" s="38">
        <f t="shared" ref="R21:R23" si="7">P21*Q21</f>
        <v>100</v>
      </c>
      <c r="S21" s="38">
        <v>10</v>
      </c>
      <c r="T21" s="38">
        <v>10</v>
      </c>
      <c r="U21" s="38">
        <v>5</v>
      </c>
      <c r="V21" s="38">
        <f t="shared" ref="V21:V23" si="8">(S21*3.5)+(T21*3.5)+(U21*3)</f>
        <v>85</v>
      </c>
      <c r="W21" s="38">
        <v>-1</v>
      </c>
      <c r="X21" s="38">
        <f t="shared" ref="X21:X22" si="9">((O21*0.5)+(R21*0.35)+(V21*0.15))*W21</f>
        <v>-72.75</v>
      </c>
      <c r="Y21" s="24" t="str">
        <f t="shared" ref="Y21" si="10">IF(X21&lt;=-75,"ALTA",IF(X21&gt;=-39,"BAJA o N. S.","MEDIA"))</f>
        <v>MEDIA</v>
      </c>
      <c r="Z21" s="24"/>
      <c r="AA21" s="42"/>
      <c r="AB21" s="42"/>
    </row>
    <row r="22" spans="1:28" ht="239">
      <c r="A22" s="38">
        <v>12</v>
      </c>
      <c r="B22" s="42"/>
      <c r="C22" s="24"/>
      <c r="D22" s="44"/>
      <c r="E22" s="18" t="s">
        <v>60</v>
      </c>
      <c r="F22" s="50" t="s">
        <v>59</v>
      </c>
      <c r="G22" s="32" t="s">
        <v>62</v>
      </c>
      <c r="H22" s="19" t="s">
        <v>61</v>
      </c>
      <c r="I22" s="33" t="s">
        <v>63</v>
      </c>
      <c r="J22" s="46" t="s">
        <v>68</v>
      </c>
      <c r="K22" s="22"/>
      <c r="L22" s="38"/>
      <c r="M22" s="38">
        <v>10</v>
      </c>
      <c r="N22" s="38">
        <v>5</v>
      </c>
      <c r="O22" s="38">
        <f t="shared" si="6"/>
        <v>50</v>
      </c>
      <c r="P22" s="38">
        <v>5</v>
      </c>
      <c r="Q22" s="38">
        <v>5</v>
      </c>
      <c r="R22" s="38">
        <f t="shared" si="7"/>
        <v>25</v>
      </c>
      <c r="S22" s="38">
        <v>5</v>
      </c>
      <c r="T22" s="38">
        <v>5</v>
      </c>
      <c r="U22" s="38">
        <v>10</v>
      </c>
      <c r="V22" s="38">
        <f t="shared" si="8"/>
        <v>65</v>
      </c>
      <c r="W22" s="38">
        <v>-1</v>
      </c>
      <c r="X22" s="38">
        <f t="shared" si="9"/>
        <v>-43.5</v>
      </c>
      <c r="Y22" s="24" t="s">
        <v>118</v>
      </c>
      <c r="Z22" s="24"/>
      <c r="AA22" s="42"/>
      <c r="AB22" s="42"/>
    </row>
    <row r="23" spans="1:28" ht="208" customHeight="1">
      <c r="A23" s="42"/>
      <c r="B23" s="42"/>
      <c r="C23" s="51"/>
      <c r="D23" s="42"/>
      <c r="E23" s="31" t="s">
        <v>95</v>
      </c>
      <c r="F23" s="31" t="s">
        <v>93</v>
      </c>
      <c r="G23" s="32" t="s">
        <v>97</v>
      </c>
      <c r="H23" s="34" t="s">
        <v>94</v>
      </c>
      <c r="I23" s="32" t="s">
        <v>96</v>
      </c>
      <c r="J23" s="42"/>
      <c r="K23" s="42"/>
      <c r="L23" s="42"/>
      <c r="M23" s="38">
        <v>10</v>
      </c>
      <c r="N23" s="38">
        <v>5</v>
      </c>
      <c r="O23" s="38">
        <f t="shared" si="6"/>
        <v>50</v>
      </c>
      <c r="P23" s="38">
        <v>5</v>
      </c>
      <c r="Q23" s="38">
        <v>5</v>
      </c>
      <c r="R23" s="38">
        <f t="shared" si="7"/>
        <v>25</v>
      </c>
      <c r="S23" s="38">
        <v>5</v>
      </c>
      <c r="T23" s="38">
        <v>5</v>
      </c>
      <c r="U23" s="38">
        <v>10</v>
      </c>
      <c r="V23" s="38">
        <f t="shared" si="8"/>
        <v>65</v>
      </c>
      <c r="W23" s="38">
        <v>-1</v>
      </c>
      <c r="X23" s="38">
        <f>((O23*0.5)+(R23*0.35)+(V23*0.15))*W23</f>
        <v>-43.5</v>
      </c>
      <c r="Y23" s="24" t="s">
        <v>85</v>
      </c>
      <c r="Z23" s="24"/>
      <c r="AA23" s="42"/>
      <c r="AB23" s="42"/>
    </row>
    <row r="24" spans="1:28" ht="16" thickBot="1">
      <c r="C24" s="2"/>
      <c r="D24" s="257" t="s">
        <v>23</v>
      </c>
      <c r="E24" s="258"/>
      <c r="F24" s="30"/>
    </row>
    <row r="25" spans="1:28" ht="24" customHeight="1" thickBot="1">
      <c r="C25" s="2"/>
      <c r="D25" s="259" t="s">
        <v>26</v>
      </c>
      <c r="E25" s="260"/>
      <c r="F25" s="26">
        <v>2</v>
      </c>
    </row>
    <row r="26" spans="1:28" ht="27" customHeight="1" thickBot="1">
      <c r="C26" s="2"/>
      <c r="D26" s="261" t="s">
        <v>27</v>
      </c>
      <c r="E26" s="262"/>
      <c r="F26" s="27">
        <v>5</v>
      </c>
      <c r="J26" s="265" t="s">
        <v>81</v>
      </c>
      <c r="K26" s="266"/>
      <c r="L26" s="266"/>
      <c r="M26" s="267"/>
    </row>
    <row r="27" spans="1:28" ht="27" customHeight="1">
      <c r="C27" s="2"/>
      <c r="D27" s="253" t="s">
        <v>28</v>
      </c>
      <c r="E27" s="254"/>
      <c r="F27" s="28">
        <v>3</v>
      </c>
    </row>
    <row r="28" spans="1:28" ht="25" customHeight="1">
      <c r="C28" s="2"/>
      <c r="D28" s="255" t="s">
        <v>29</v>
      </c>
      <c r="E28" s="256"/>
      <c r="F28" s="29">
        <v>3</v>
      </c>
      <c r="J28" s="7" t="s">
        <v>82</v>
      </c>
      <c r="K28" s="263"/>
      <c r="L28" s="264"/>
      <c r="M28" s="264"/>
    </row>
    <row r="29" spans="1:28" ht="28" customHeight="1" thickBot="1">
      <c r="C29" s="2"/>
      <c r="D29" s="251" t="s">
        <v>30</v>
      </c>
      <c r="E29" s="252"/>
      <c r="F29" s="29">
        <v>0</v>
      </c>
    </row>
    <row r="30" spans="1:28">
      <c r="C30" s="2"/>
    </row>
    <row r="31" spans="1:28">
      <c r="C31" s="2"/>
    </row>
    <row r="32" spans="1:28">
      <c r="C32" s="2"/>
    </row>
    <row r="33" spans="3:3">
      <c r="C33" s="2"/>
    </row>
    <row r="34" spans="3:3">
      <c r="C34" s="2"/>
    </row>
    <row r="35" spans="3:3">
      <c r="C35" s="2"/>
    </row>
    <row r="36" spans="3:3">
      <c r="C36" s="2"/>
    </row>
    <row r="37" spans="3:3">
      <c r="C37" s="2"/>
    </row>
    <row r="38" spans="3:3">
      <c r="C38" s="2"/>
    </row>
    <row r="39" spans="3:3">
      <c r="C39" s="2"/>
    </row>
    <row r="40" spans="3:3">
      <c r="C40" s="2"/>
    </row>
    <row r="41" spans="3:3">
      <c r="C41" s="2"/>
    </row>
    <row r="42" spans="3:3">
      <c r="C42" s="2"/>
    </row>
    <row r="43" spans="3:3">
      <c r="C43" s="2"/>
    </row>
    <row r="44" spans="3:3">
      <c r="C44" s="2"/>
    </row>
    <row r="45" spans="3:3">
      <c r="C45" s="2"/>
    </row>
    <row r="46" spans="3:3">
      <c r="C46" s="2"/>
    </row>
  </sheetData>
  <mergeCells count="29">
    <mergeCell ref="K28:M28"/>
    <mergeCell ref="P9:R9"/>
    <mergeCell ref="S9:W9"/>
    <mergeCell ref="X9:X10"/>
    <mergeCell ref="Y9:Y10"/>
    <mergeCell ref="J26:M26"/>
    <mergeCell ref="B9:D9"/>
    <mergeCell ref="D29:E29"/>
    <mergeCell ref="D27:E27"/>
    <mergeCell ref="D28:E28"/>
    <mergeCell ref="D24:E24"/>
    <mergeCell ref="D25:E25"/>
    <mergeCell ref="D26:E26"/>
    <mergeCell ref="Z9:Z10"/>
    <mergeCell ref="G9:I9"/>
    <mergeCell ref="Y1:AB1"/>
    <mergeCell ref="Y3:AB3"/>
    <mergeCell ref="Y4:AB4"/>
    <mergeCell ref="AA9:AA10"/>
    <mergeCell ref="J9:L9"/>
    <mergeCell ref="M9:O9"/>
    <mergeCell ref="C1:J6"/>
    <mergeCell ref="M1:X1"/>
    <mergeCell ref="M3:X3"/>
    <mergeCell ref="M4:X4"/>
    <mergeCell ref="M6:X6"/>
    <mergeCell ref="E9:F9"/>
    <mergeCell ref="A7:AB7"/>
    <mergeCell ref="A8:AD8"/>
  </mergeCells>
  <conditionalFormatting sqref="X11:X15">
    <cfRule type="cellIs" priority="28" operator="greaterThanOrEqual">
      <formula>-39</formula>
    </cfRule>
    <cfRule type="cellIs" dxfId="19" priority="29" operator="between">
      <formula>-39</formula>
      <formula>-56</formula>
    </cfRule>
    <cfRule type="cellIs" dxfId="18" priority="30" operator="between">
      <formula>-75</formula>
      <formula>-55</formula>
    </cfRule>
    <cfRule type="cellIs" dxfId="17" priority="31" operator="lessThanOrEqual">
      <formula>-75</formula>
    </cfRule>
  </conditionalFormatting>
  <conditionalFormatting sqref="X11:X15">
    <cfRule type="cellIs" dxfId="16" priority="27" operator="greaterThan">
      <formula>0</formula>
    </cfRule>
  </conditionalFormatting>
  <conditionalFormatting sqref="X21">
    <cfRule type="cellIs" dxfId="15" priority="16" operator="greaterThan">
      <formula>0</formula>
    </cfRule>
  </conditionalFormatting>
  <conditionalFormatting sqref="X17">
    <cfRule type="cellIs" priority="22" operator="greaterThanOrEqual">
      <formula>-39</formula>
    </cfRule>
    <cfRule type="cellIs" dxfId="14" priority="23" operator="between">
      <formula>-39</formula>
      <formula>-56</formula>
    </cfRule>
    <cfRule type="cellIs" dxfId="13" priority="24" operator="between">
      <formula>-75</formula>
      <formula>-55</formula>
    </cfRule>
    <cfRule type="cellIs" dxfId="12" priority="25" operator="lessThanOrEqual">
      <formula>-75</formula>
    </cfRule>
  </conditionalFormatting>
  <conditionalFormatting sqref="X17">
    <cfRule type="cellIs" dxfId="11" priority="21" operator="greaterThan">
      <formula>0</formula>
    </cfRule>
  </conditionalFormatting>
  <conditionalFormatting sqref="X21">
    <cfRule type="cellIs" priority="17" operator="greaterThanOrEqual">
      <formula>-39</formula>
    </cfRule>
    <cfRule type="cellIs" dxfId="10" priority="18" operator="between">
      <formula>-39</formula>
      <formula>-56</formula>
    </cfRule>
    <cfRule type="cellIs" dxfId="9" priority="19" operator="between">
      <formula>-75</formula>
      <formula>-55</formula>
    </cfRule>
    <cfRule type="cellIs" dxfId="8" priority="20" operator="lessThanOrEqual">
      <formula>-75</formula>
    </cfRule>
  </conditionalFormatting>
  <conditionalFormatting sqref="X22">
    <cfRule type="cellIs" dxfId="7" priority="6" operator="greaterThan">
      <formula>0</formula>
    </cfRule>
  </conditionalFormatting>
  <conditionalFormatting sqref="X22">
    <cfRule type="cellIs" priority="7" operator="greaterThanOrEqual">
      <formula>-39</formula>
    </cfRule>
    <cfRule type="cellIs" dxfId="6" priority="8" operator="between">
      <formula>-39</formula>
      <formula>-56</formula>
    </cfRule>
    <cfRule type="cellIs" dxfId="5" priority="9" operator="between">
      <formula>-75</formula>
      <formula>-55</formula>
    </cfRule>
    <cfRule type="cellIs" dxfId="4" priority="10" operator="lessThanOrEqual">
      <formula>-75</formula>
    </cfRule>
  </conditionalFormatting>
  <conditionalFormatting sqref="X23">
    <cfRule type="cellIs" dxfId="3" priority="1" operator="greaterThan">
      <formula>0</formula>
    </cfRule>
  </conditionalFormatting>
  <conditionalFormatting sqref="X23">
    <cfRule type="cellIs" priority="2" operator="greaterThanOrEqual">
      <formula>-39</formula>
    </cfRule>
    <cfRule type="cellIs" dxfId="2" priority="3" operator="between">
      <formula>-39</formula>
      <formula>-56</formula>
    </cfRule>
    <cfRule type="cellIs" dxfId="1" priority="4" operator="between">
      <formula>-75</formula>
      <formula>-55</formula>
    </cfRule>
    <cfRule type="cellIs" dxfId="0" priority="5" operator="lessThanOrEqual">
      <formula>-75</formula>
    </cfRule>
  </conditionalFormatting>
  <dataValidations count="4">
    <dataValidation type="textLength" allowBlank="1" showInputMessage="1" showErrorMessage="1" error="Escriba un texto " promptTitle="Cualquier contenido" sqref="D15:D16 D11 D21" xr:uid="{00000000-0002-0000-0200-000000000000}">
      <formula1>0</formula1>
      <formula2>3500</formula2>
    </dataValidation>
    <dataValidation type="list" allowBlank="1" showInputMessage="1" showErrorMessage="1" sqref="M11:M22" xr:uid="{00000000-0002-0000-0200-000001000000}">
      <formula1>"1,10"</formula1>
    </dataValidation>
    <dataValidation type="list" allowBlank="1" showInputMessage="1" showErrorMessage="1" sqref="N11:N22 S11:U22 P11:Q22" xr:uid="{00000000-0002-0000-0200-000002000000}">
      <formula1>"1,5,10"</formula1>
    </dataValidation>
    <dataValidation type="list" allowBlank="1" showInputMessage="1" showErrorMessage="1" sqref="W11:W23" xr:uid="{00000000-0002-0000-0200-000003000000}">
      <formula1>"1,-1"</formula1>
    </dataValidation>
  </dataValidations>
  <pageMargins left="0.7" right="0.7" top="0.75" bottom="0.75" header="0.3" footer="0.3"/>
  <pageSetup orientation="portrait" r:id="rId1"/>
  <drawing r:id="rId2"/>
  <legacyDrawing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INSTRUCTIVO</vt:lpstr>
      <vt:lpstr> Matriz ASPECTOS E IMPACTOS</vt:lpstr>
      <vt:lpstr>FORMULAS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UNIDAD VICTIMAS</dc:creator>
  <cp:lastModifiedBy>Usuario de Microsoft Office</cp:lastModifiedBy>
  <dcterms:created xsi:type="dcterms:W3CDTF">2014-10-06T20:42:42Z</dcterms:created>
  <dcterms:modified xsi:type="dcterms:W3CDTF">2019-12-19T10:17:22Z</dcterms:modified>
</cp:coreProperties>
</file>